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lash\Петанк\2026\КЛС\"/>
    </mc:Choice>
  </mc:AlternateContent>
  <bookViews>
    <workbookView xWindow="0" yWindow="0" windowWidth="20490" windowHeight="7095" activeTab="1"/>
  </bookViews>
  <sheets>
    <sheet name="Игроки_" sheetId="1" r:id="rId1"/>
    <sheet name="Туры 1-5" sheetId="2" r:id="rId2"/>
    <sheet name="Туры 6-10" sheetId="3" r:id="rId3"/>
    <sheet name="Результаты" sheetId="4" r:id="rId4"/>
    <sheet name="Рейтинг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5" l="1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3" i="5"/>
  <c r="G3" i="5"/>
  <c r="C5" i="2" l="1"/>
  <c r="X37" i="4"/>
  <c r="W37" i="4"/>
  <c r="X36" i="4"/>
  <c r="W36" i="4"/>
  <c r="X35" i="4"/>
  <c r="W35" i="4"/>
  <c r="X34" i="4"/>
  <c r="W34" i="4"/>
  <c r="X33" i="4"/>
  <c r="W33" i="4"/>
  <c r="X32" i="4"/>
  <c r="W32" i="4"/>
  <c r="X31" i="4"/>
  <c r="W31" i="4"/>
  <c r="X30" i="4"/>
  <c r="W30" i="4"/>
  <c r="X29" i="4"/>
  <c r="W29" i="4"/>
  <c r="X28" i="4"/>
  <c r="W28" i="4"/>
  <c r="X27" i="4"/>
  <c r="W27" i="4"/>
  <c r="X26" i="4"/>
  <c r="W26" i="4"/>
  <c r="X25" i="4"/>
  <c r="W25" i="4"/>
  <c r="X24" i="4"/>
  <c r="W24" i="4"/>
  <c r="X23" i="4"/>
  <c r="W23" i="4"/>
  <c r="X22" i="4"/>
  <c r="W22" i="4"/>
  <c r="X21" i="4"/>
  <c r="W21" i="4"/>
  <c r="X20" i="4"/>
  <c r="W20" i="4"/>
  <c r="X19" i="4"/>
  <c r="W19" i="4"/>
  <c r="X18" i="4"/>
  <c r="W18" i="4"/>
  <c r="X17" i="4"/>
  <c r="W17" i="4"/>
  <c r="X16" i="4"/>
  <c r="W16" i="4"/>
  <c r="X15" i="4"/>
  <c r="W15" i="4"/>
  <c r="X14" i="4"/>
  <c r="W14" i="4"/>
  <c r="X13" i="4"/>
  <c r="W13" i="4"/>
  <c r="X12" i="4"/>
  <c r="W12" i="4"/>
  <c r="X11" i="4"/>
  <c r="W11" i="4"/>
  <c r="X10" i="4"/>
  <c r="W10" i="4"/>
  <c r="X9" i="4"/>
  <c r="W9" i="4"/>
  <c r="X8" i="4"/>
  <c r="W8" i="4"/>
  <c r="X7" i="4"/>
  <c r="W7" i="4"/>
  <c r="X6" i="4"/>
  <c r="W6" i="4"/>
  <c r="X5" i="4"/>
  <c r="W5" i="4"/>
  <c r="X4" i="4"/>
  <c r="W4" i="4"/>
  <c r="X3" i="4"/>
  <c r="W3" i="4"/>
  <c r="X2" i="4"/>
  <c r="W2" i="4"/>
  <c r="J16" i="3" l="1"/>
  <c r="C19" i="3" l="1"/>
  <c r="C19" i="2"/>
  <c r="H8" i="2"/>
  <c r="C30" i="3" l="1"/>
  <c r="C24" i="3"/>
  <c r="C18" i="3"/>
  <c r="C12" i="3"/>
  <c r="C6" i="3"/>
  <c r="C33" i="2"/>
  <c r="C26" i="2"/>
  <c r="C12" i="2"/>
  <c r="H4" i="3" l="1"/>
  <c r="J33" i="2" l="1"/>
  <c r="J26" i="2"/>
  <c r="J19" i="2"/>
  <c r="J12" i="2"/>
  <c r="J5" i="2"/>
  <c r="H20" i="3" l="1"/>
  <c r="C7" i="3"/>
  <c r="H30" i="3"/>
  <c r="H31" i="3"/>
  <c r="H24" i="3"/>
  <c r="H18" i="3"/>
  <c r="H12" i="3"/>
  <c r="H6" i="3"/>
  <c r="H20" i="2"/>
  <c r="C11" i="2"/>
  <c r="C35" i="2"/>
  <c r="C21" i="2"/>
  <c r="C28" i="2"/>
  <c r="C14" i="2"/>
  <c r="C7" i="2"/>
  <c r="C20" i="3" l="1"/>
  <c r="H9" i="2"/>
  <c r="J28" i="3" l="1"/>
  <c r="J22" i="3"/>
  <c r="J31" i="2"/>
  <c r="J24" i="2"/>
  <c r="J10" i="2"/>
  <c r="J17" i="2"/>
  <c r="J33" i="3"/>
  <c r="H33" i="3"/>
  <c r="E33" i="3"/>
  <c r="C33" i="3"/>
  <c r="J32" i="3"/>
  <c r="H32" i="3"/>
  <c r="E32" i="3"/>
  <c r="C32" i="3"/>
  <c r="J31" i="3"/>
  <c r="E31" i="3"/>
  <c r="C31" i="3"/>
  <c r="J29" i="3"/>
  <c r="H29" i="3"/>
  <c r="E29" i="3"/>
  <c r="C29" i="3"/>
  <c r="H28" i="3"/>
  <c r="E28" i="3"/>
  <c r="C28" i="3"/>
  <c r="J27" i="3"/>
  <c r="H27" i="3"/>
  <c r="E27" i="3"/>
  <c r="C27" i="3"/>
  <c r="J26" i="3"/>
  <c r="H26" i="3"/>
  <c r="E26" i="3"/>
  <c r="C26" i="3"/>
  <c r="J25" i="3"/>
  <c r="H25" i="3"/>
  <c r="E25" i="3"/>
  <c r="C25" i="3"/>
  <c r="J23" i="3"/>
  <c r="H23" i="3"/>
  <c r="E23" i="3"/>
  <c r="C23" i="3"/>
  <c r="H22" i="3"/>
  <c r="E22" i="3"/>
  <c r="C22" i="3"/>
  <c r="J21" i="3"/>
  <c r="H21" i="3"/>
  <c r="E21" i="3"/>
  <c r="C21" i="3"/>
  <c r="J20" i="3"/>
  <c r="E20" i="3"/>
  <c r="J19" i="3"/>
  <c r="H19" i="3"/>
  <c r="E19" i="3"/>
  <c r="J17" i="3"/>
  <c r="H17" i="3"/>
  <c r="E17" i="3"/>
  <c r="C17" i="3"/>
  <c r="H16" i="3"/>
  <c r="E16" i="3"/>
  <c r="C16" i="3"/>
  <c r="J15" i="3"/>
  <c r="H15" i="3"/>
  <c r="E15" i="3"/>
  <c r="C15" i="3"/>
  <c r="J14" i="3"/>
  <c r="H14" i="3"/>
  <c r="E14" i="3"/>
  <c r="C14" i="3"/>
  <c r="J13" i="3"/>
  <c r="H13" i="3"/>
  <c r="E13" i="3"/>
  <c r="C13" i="3"/>
  <c r="J11" i="3"/>
  <c r="H11" i="3"/>
  <c r="E11" i="3"/>
  <c r="C11" i="3"/>
  <c r="J10" i="3"/>
  <c r="H10" i="3"/>
  <c r="E10" i="3"/>
  <c r="C10" i="3"/>
  <c r="J9" i="3"/>
  <c r="H9" i="3"/>
  <c r="E9" i="3"/>
  <c r="C9" i="3"/>
  <c r="J8" i="3"/>
  <c r="H8" i="3"/>
  <c r="E8" i="3"/>
  <c r="C8" i="3"/>
  <c r="J7" i="3"/>
  <c r="H7" i="3"/>
  <c r="E7" i="3"/>
  <c r="J5" i="3"/>
  <c r="H5" i="3"/>
  <c r="E5" i="3"/>
  <c r="C5" i="3"/>
  <c r="J3" i="3"/>
  <c r="H3" i="3"/>
  <c r="E3" i="3"/>
  <c r="C3" i="3"/>
  <c r="J37" i="2"/>
  <c r="H37" i="2"/>
  <c r="E37" i="2"/>
  <c r="C37" i="2"/>
  <c r="J36" i="2"/>
  <c r="H36" i="2"/>
  <c r="E36" i="2"/>
  <c r="C36" i="2"/>
  <c r="J34" i="2"/>
  <c r="H34" i="2"/>
  <c r="E34" i="2"/>
  <c r="C34" i="2"/>
  <c r="J32" i="2"/>
  <c r="H32" i="2"/>
  <c r="E32" i="2"/>
  <c r="C32" i="2"/>
  <c r="H31" i="2"/>
  <c r="E31" i="2"/>
  <c r="C31" i="2"/>
  <c r="J30" i="2"/>
  <c r="H30" i="2"/>
  <c r="E30" i="2"/>
  <c r="C30" i="2"/>
  <c r="J29" i="2"/>
  <c r="H29" i="2"/>
  <c r="E29" i="2"/>
  <c r="C29" i="2"/>
  <c r="J27" i="2"/>
  <c r="H27" i="2"/>
  <c r="E27" i="2"/>
  <c r="C27" i="2"/>
  <c r="J25" i="2"/>
  <c r="H25" i="2"/>
  <c r="E25" i="2"/>
  <c r="C25" i="2"/>
  <c r="H24" i="2"/>
  <c r="E24" i="2"/>
  <c r="C24" i="2"/>
  <c r="J23" i="2"/>
  <c r="H23" i="2"/>
  <c r="E23" i="2"/>
  <c r="C23" i="2"/>
  <c r="J22" i="2"/>
  <c r="H22" i="2"/>
  <c r="E22" i="2"/>
  <c r="C22" i="2"/>
  <c r="J20" i="2"/>
  <c r="E20" i="2"/>
  <c r="C20" i="2"/>
  <c r="J18" i="2"/>
  <c r="H18" i="2"/>
  <c r="E18" i="2"/>
  <c r="C18" i="2"/>
  <c r="H17" i="2"/>
  <c r="E17" i="2"/>
  <c r="C17" i="2"/>
  <c r="J16" i="2"/>
  <c r="J15" i="2"/>
  <c r="J13" i="2"/>
  <c r="J11" i="2"/>
  <c r="H16" i="2"/>
  <c r="H15" i="2"/>
  <c r="H13" i="2"/>
  <c r="H11" i="2"/>
  <c r="H10" i="2"/>
  <c r="E16" i="2"/>
  <c r="E15" i="2"/>
  <c r="E13" i="2"/>
  <c r="E11" i="2"/>
  <c r="E10" i="2"/>
  <c r="C16" i="2"/>
  <c r="C15" i="2"/>
  <c r="C13" i="2"/>
  <c r="C10" i="2"/>
  <c r="C9" i="2"/>
  <c r="C8" i="2"/>
  <c r="C6" i="2"/>
  <c r="C4" i="2"/>
  <c r="C3" i="2"/>
  <c r="E9" i="2"/>
  <c r="E8" i="2"/>
  <c r="E6" i="2"/>
  <c r="E4" i="2"/>
  <c r="J9" i="2"/>
  <c r="J4" i="2"/>
  <c r="J6" i="2"/>
  <c r="J8" i="2"/>
  <c r="H6" i="2"/>
  <c r="H4" i="2"/>
  <c r="H3" i="2"/>
  <c r="E3" i="2"/>
  <c r="J3" i="2"/>
</calcChain>
</file>

<file path=xl/sharedStrings.xml><?xml version="1.0" encoding="utf-8"?>
<sst xmlns="http://schemas.openxmlformats.org/spreadsheetml/2006/main" count="336" uniqueCount="104">
  <si>
    <t>Жребий</t>
  </si>
  <si>
    <t>Игрок</t>
  </si>
  <si>
    <t>Тур</t>
  </si>
  <si>
    <t>Жр 1</t>
  </si>
  <si>
    <t xml:space="preserve">Жр 2 </t>
  </si>
  <si>
    <t>Игрок 2</t>
  </si>
  <si>
    <t>Счет</t>
  </si>
  <si>
    <t>Команда 1</t>
  </si>
  <si>
    <t>Команда 2</t>
  </si>
  <si>
    <t>Игрок 1/3</t>
  </si>
  <si>
    <t>Нечаев</t>
  </si>
  <si>
    <t>Ерёмин</t>
  </si>
  <si>
    <t>Фёдорова Анна</t>
  </si>
  <si>
    <t>Гелдиев</t>
  </si>
  <si>
    <t>Деревянных</t>
  </si>
  <si>
    <t>Цепелева</t>
  </si>
  <si>
    <t>Дегтярёва Мила</t>
  </si>
  <si>
    <t>Дегтярёва Лариса</t>
  </si>
  <si>
    <t>Танчин</t>
  </si>
  <si>
    <t>Изместьев</t>
  </si>
  <si>
    <t>Автайкина</t>
  </si>
  <si>
    <t>Мыльцева мл</t>
  </si>
  <si>
    <t>Фёдорова Люба</t>
  </si>
  <si>
    <t>Кочетова</t>
  </si>
  <si>
    <t>Пиманов</t>
  </si>
  <si>
    <t>Пищанский</t>
  </si>
  <si>
    <t>Пищанская</t>
  </si>
  <si>
    <t>Лукин</t>
  </si>
  <si>
    <t xml:space="preserve">Помазан </t>
  </si>
  <si>
    <t>Луданов</t>
  </si>
  <si>
    <t>Григоров</t>
  </si>
  <si>
    <t>Григорян</t>
  </si>
  <si>
    <t>Кубок летнего солцестояния - 2026</t>
  </si>
  <si>
    <t>Тур 1</t>
  </si>
  <si>
    <t>Тур 2</t>
  </si>
  <si>
    <t>Тур 3</t>
  </si>
  <si>
    <t>Тур 4</t>
  </si>
  <si>
    <t>Тур 5</t>
  </si>
  <si>
    <t>Тур 6</t>
  </si>
  <si>
    <t>Тур 7</t>
  </si>
  <si>
    <t>Тур 8</t>
  </si>
  <si>
    <t xml:space="preserve">Тур 9  </t>
  </si>
  <si>
    <t xml:space="preserve"> </t>
  </si>
  <si>
    <t>Тур 10</t>
  </si>
  <si>
    <t>Побед</t>
  </si>
  <si>
    <t>Разница</t>
  </si>
  <si>
    <t>Место</t>
  </si>
  <si>
    <t>13:1</t>
  </si>
  <si>
    <t>13:4</t>
  </si>
  <si>
    <t>8:6</t>
  </si>
  <si>
    <t>6:8</t>
  </si>
  <si>
    <t>6:12</t>
  </si>
  <si>
    <t>12:6</t>
  </si>
  <si>
    <t>7:8</t>
  </si>
  <si>
    <t>8:7</t>
  </si>
  <si>
    <t>4:13</t>
  </si>
  <si>
    <t>1:13</t>
  </si>
  <si>
    <t>10:5</t>
  </si>
  <si>
    <t>5:10</t>
  </si>
  <si>
    <t>5:13</t>
  </si>
  <si>
    <t>13:5</t>
  </si>
  <si>
    <t>13:6</t>
  </si>
  <si>
    <t>12:5</t>
  </si>
  <si>
    <t>5:12</t>
  </si>
  <si>
    <t>10:11</t>
  </si>
  <si>
    <t>11:10</t>
  </si>
  <si>
    <t>0:13</t>
  </si>
  <si>
    <t>13:0</t>
  </si>
  <si>
    <t>8:9</t>
  </si>
  <si>
    <t>9:8</t>
  </si>
  <si>
    <t>6:13</t>
  </si>
  <si>
    <t>12:7</t>
  </si>
  <si>
    <t>7:12</t>
  </si>
  <si>
    <t>2:13</t>
  </si>
  <si>
    <t>13:2</t>
  </si>
  <si>
    <t>7:3</t>
  </si>
  <si>
    <t>3:7</t>
  </si>
  <si>
    <t>8:11</t>
  </si>
  <si>
    <t>8:13</t>
  </si>
  <si>
    <t>11:8</t>
  </si>
  <si>
    <t>13:8</t>
  </si>
  <si>
    <t>11:5</t>
  </si>
  <si>
    <t>5:11</t>
  </si>
  <si>
    <t>6:5</t>
  </si>
  <si>
    <t>5:6</t>
  </si>
  <si>
    <t>6:7</t>
  </si>
  <si>
    <t>3:11</t>
  </si>
  <si>
    <t>13:7</t>
  </si>
  <si>
    <t>11:12</t>
  </si>
  <si>
    <t>12:11</t>
  </si>
  <si>
    <t>7:13</t>
  </si>
  <si>
    <t>11:7</t>
  </si>
  <si>
    <t>7:11</t>
  </si>
  <si>
    <t>7:6</t>
  </si>
  <si>
    <t>9:13</t>
  </si>
  <si>
    <t>13:9</t>
  </si>
  <si>
    <t>9:10</t>
  </si>
  <si>
    <t>10:9</t>
  </si>
  <si>
    <t>11:3</t>
  </si>
  <si>
    <t>Рейтинг</t>
  </si>
  <si>
    <t>Бонус место</t>
  </si>
  <si>
    <t>Бонус побед</t>
  </si>
  <si>
    <t>Рейтинг
итог</t>
  </si>
  <si>
    <t>Кубок летнего солнцестояния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</si>
</sst>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ont="1" applyFill="1" applyBorder="1"/>
    <xf numFmtId="0" fontId="3" fillId="2" borderId="1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" fontId="0" fillId="0" borderId="1" xfId="0" applyNumberFormat="1" applyBorder="1"/>
    <xf numFmtId="0" fontId="1" fillId="0" borderId="7" xfId="0" applyFont="1" applyBorder="1"/>
    <xf numFmtId="0" fontId="1" fillId="0" borderId="6" xfId="0" applyFont="1" applyBorder="1"/>
    <xf numFmtId="0" fontId="1" fillId="3" borderId="1" xfId="0" applyFont="1" applyFill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1" fillId="4" borderId="1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0" fillId="0" borderId="1" xfId="0" applyFont="1" applyBorder="1"/>
    <xf numFmtId="49" fontId="0" fillId="0" borderId="1" xfId="0" applyNumberFormat="1" applyBorder="1"/>
    <xf numFmtId="0" fontId="0" fillId="5" borderId="1" xfId="0" applyFill="1" applyBorder="1"/>
    <xf numFmtId="20" fontId="1" fillId="0" borderId="1" xfId="0" applyNumberFormat="1" applyFont="1" applyBorder="1"/>
    <xf numFmtId="20" fontId="1" fillId="3" borderId="1" xfId="0" applyNumberFormat="1" applyFont="1" applyFill="1" applyBorder="1"/>
    <xf numFmtId="20" fontId="1" fillId="0" borderId="6" xfId="0" applyNumberFormat="1" applyFont="1" applyBorder="1"/>
    <xf numFmtId="20" fontId="1" fillId="0" borderId="7" xfId="0" applyNumberFormat="1" applyFont="1" applyBorder="1"/>
    <xf numFmtId="49" fontId="0" fillId="5" borderId="1" xfId="0" applyNumberFormat="1" applyFill="1" applyBorder="1"/>
    <xf numFmtId="2" fontId="5" fillId="0" borderId="1" xfId="0" applyNumberFormat="1" applyFont="1" applyBorder="1" applyAlignment="1">
      <alignment vertical="center" wrapText="1"/>
    </xf>
    <xf numFmtId="0" fontId="0" fillId="0" borderId="1" xfId="0" applyFill="1" applyBorder="1"/>
    <xf numFmtId="2" fontId="5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B11" sqref="B11"/>
    </sheetView>
  </sheetViews>
  <sheetFormatPr defaultRowHeight="15" x14ac:dyDescent="0.25"/>
  <cols>
    <col min="2" max="2" width="33.42578125" customWidth="1"/>
  </cols>
  <sheetData>
    <row r="1" spans="1:2" ht="18.75" x14ac:dyDescent="0.3">
      <c r="A1" s="2"/>
      <c r="B1" s="2" t="s">
        <v>32</v>
      </c>
    </row>
    <row r="3" spans="1:2" x14ac:dyDescent="0.25">
      <c r="A3" s="3" t="s">
        <v>0</v>
      </c>
      <c r="B3" s="3" t="s">
        <v>1</v>
      </c>
    </row>
    <row r="4" spans="1:2" x14ac:dyDescent="0.25">
      <c r="A4" s="12">
        <v>1</v>
      </c>
      <c r="B4" s="4" t="s">
        <v>27</v>
      </c>
    </row>
    <row r="5" spans="1:2" x14ac:dyDescent="0.25">
      <c r="A5" s="12">
        <v>2</v>
      </c>
      <c r="B5" s="5" t="s">
        <v>10</v>
      </c>
    </row>
    <row r="6" spans="1:2" x14ac:dyDescent="0.25">
      <c r="A6" s="3">
        <v>3</v>
      </c>
      <c r="B6" s="5" t="s">
        <v>16</v>
      </c>
    </row>
    <row r="7" spans="1:2" x14ac:dyDescent="0.25">
      <c r="A7" s="3">
        <v>4</v>
      </c>
      <c r="B7" s="6" t="s">
        <v>24</v>
      </c>
    </row>
    <row r="8" spans="1:2" x14ac:dyDescent="0.25">
      <c r="A8" s="3">
        <v>5</v>
      </c>
      <c r="B8" s="4" t="s">
        <v>30</v>
      </c>
    </row>
    <row r="9" spans="1:2" x14ac:dyDescent="0.25">
      <c r="A9" s="3">
        <v>6</v>
      </c>
      <c r="B9" s="5" t="s">
        <v>31</v>
      </c>
    </row>
    <row r="10" spans="1:2" x14ac:dyDescent="0.25">
      <c r="A10" s="3">
        <v>7</v>
      </c>
      <c r="B10" s="6" t="s">
        <v>25</v>
      </c>
    </row>
    <row r="11" spans="1:2" x14ac:dyDescent="0.25">
      <c r="A11" s="3">
        <v>8</v>
      </c>
      <c r="B11" s="4" t="s">
        <v>21</v>
      </c>
    </row>
    <row r="12" spans="1:2" x14ac:dyDescent="0.25">
      <c r="A12" s="3">
        <v>9</v>
      </c>
      <c r="B12" s="5" t="s">
        <v>19</v>
      </c>
    </row>
    <row r="13" spans="1:2" x14ac:dyDescent="0.25">
      <c r="A13" s="3">
        <v>10</v>
      </c>
      <c r="B13" s="4" t="s">
        <v>18</v>
      </c>
    </row>
    <row r="14" spans="1:2" x14ac:dyDescent="0.25">
      <c r="A14" s="3">
        <v>11</v>
      </c>
      <c r="B14" s="4" t="s">
        <v>15</v>
      </c>
    </row>
    <row r="15" spans="1:2" x14ac:dyDescent="0.25">
      <c r="A15" s="3">
        <v>12</v>
      </c>
      <c r="B15" s="4" t="s">
        <v>14</v>
      </c>
    </row>
    <row r="16" spans="1:2" x14ac:dyDescent="0.25">
      <c r="A16" s="3">
        <v>13</v>
      </c>
      <c r="B16" s="4" t="s">
        <v>13</v>
      </c>
    </row>
    <row r="17" spans="1:2" x14ac:dyDescent="0.25">
      <c r="A17" s="3">
        <v>14</v>
      </c>
      <c r="B17" s="4" t="s">
        <v>29</v>
      </c>
    </row>
    <row r="18" spans="1:2" x14ac:dyDescent="0.25">
      <c r="A18" s="3">
        <v>15</v>
      </c>
      <c r="B18" s="5" t="s">
        <v>22</v>
      </c>
    </row>
    <row r="19" spans="1:2" x14ac:dyDescent="0.25">
      <c r="A19" s="3">
        <v>16</v>
      </c>
      <c r="B19" s="4" t="s">
        <v>23</v>
      </c>
    </row>
    <row r="20" spans="1:2" x14ac:dyDescent="0.25">
      <c r="A20" s="3">
        <v>17</v>
      </c>
      <c r="B20" s="5" t="s">
        <v>17</v>
      </c>
    </row>
    <row r="21" spans="1:2" x14ac:dyDescent="0.25">
      <c r="A21" s="3">
        <v>18</v>
      </c>
      <c r="B21" s="4" t="s">
        <v>11</v>
      </c>
    </row>
    <row r="22" spans="1:2" x14ac:dyDescent="0.25">
      <c r="A22" s="3">
        <v>19</v>
      </c>
      <c r="B22" s="4" t="s">
        <v>26</v>
      </c>
    </row>
    <row r="23" spans="1:2" x14ac:dyDescent="0.25">
      <c r="A23" s="3">
        <v>20</v>
      </c>
      <c r="B23" s="4" t="s">
        <v>12</v>
      </c>
    </row>
    <row r="24" spans="1:2" x14ac:dyDescent="0.25">
      <c r="A24" s="3">
        <v>21</v>
      </c>
      <c r="B24" s="4" t="s">
        <v>20</v>
      </c>
    </row>
    <row r="25" spans="1:2" x14ac:dyDescent="0.25">
      <c r="A25" s="3">
        <v>22</v>
      </c>
      <c r="B25" s="5" t="s">
        <v>28</v>
      </c>
    </row>
    <row r="26" spans="1:2" x14ac:dyDescent="0.25">
      <c r="A26" s="3">
        <v>23</v>
      </c>
      <c r="B26" s="4"/>
    </row>
    <row r="27" spans="1:2" x14ac:dyDescent="0.25">
      <c r="A27" s="3">
        <v>24</v>
      </c>
      <c r="B27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topLeftCell="A19" workbookViewId="0">
      <selection activeCell="K38" sqref="K38"/>
    </sheetView>
  </sheetViews>
  <sheetFormatPr defaultRowHeight="15.75" x14ac:dyDescent="0.25"/>
  <cols>
    <col min="1" max="1" width="5.28515625" style="1" customWidth="1"/>
    <col min="2" max="2" width="5.5703125" style="1" customWidth="1"/>
    <col min="3" max="3" width="26.7109375" style="1" customWidth="1"/>
    <col min="4" max="4" width="5.5703125" style="1" customWidth="1"/>
    <col min="5" max="5" width="26.7109375" style="1" customWidth="1"/>
    <col min="6" max="6" width="1.42578125" style="1" customWidth="1"/>
    <col min="7" max="7" width="5.7109375" style="1" customWidth="1"/>
    <col min="8" max="8" width="25.7109375" style="1" customWidth="1"/>
    <col min="9" max="9" width="5.28515625" style="1" customWidth="1"/>
    <col min="10" max="10" width="26.7109375" style="1" customWidth="1"/>
    <col min="11" max="11" width="8.42578125" style="1" customWidth="1"/>
    <col min="12" max="16384" width="9.140625" style="1"/>
  </cols>
  <sheetData>
    <row r="1" spans="1:11" x14ac:dyDescent="0.25">
      <c r="A1" s="7" t="s">
        <v>2</v>
      </c>
      <c r="B1" s="8"/>
      <c r="C1" s="17" t="s">
        <v>7</v>
      </c>
      <c r="D1" s="9"/>
      <c r="E1" s="10"/>
      <c r="F1" s="9"/>
      <c r="G1" s="8"/>
      <c r="H1" s="16" t="s">
        <v>8</v>
      </c>
      <c r="I1" s="9"/>
      <c r="J1" s="9"/>
      <c r="K1" s="7" t="s">
        <v>6</v>
      </c>
    </row>
    <row r="2" spans="1:11" x14ac:dyDescent="0.25">
      <c r="A2" s="7">
        <v>1</v>
      </c>
      <c r="B2" s="7" t="s">
        <v>3</v>
      </c>
      <c r="C2" s="7" t="s">
        <v>9</v>
      </c>
      <c r="D2" s="7" t="s">
        <v>4</v>
      </c>
      <c r="E2" s="7" t="s">
        <v>5</v>
      </c>
      <c r="F2" s="18"/>
      <c r="G2" s="7" t="s">
        <v>3</v>
      </c>
      <c r="H2" s="7" t="s">
        <v>9</v>
      </c>
      <c r="I2" s="7" t="s">
        <v>4</v>
      </c>
      <c r="J2" s="7" t="s">
        <v>5</v>
      </c>
      <c r="K2" s="11"/>
    </row>
    <row r="3" spans="1:11" x14ac:dyDescent="0.25">
      <c r="A3" s="7"/>
      <c r="B3" s="7">
        <v>10</v>
      </c>
      <c r="C3" s="7" t="str">
        <f>INDEX(Игроки_!$B$4:$B$27, MATCH(B3, Игроки_!$A$4:$A$27, 0))</f>
        <v>Танчин</v>
      </c>
      <c r="D3" s="7">
        <v>13</v>
      </c>
      <c r="E3" s="7" t="str">
        <f>INDEX(Игроки_!$B$4:$B27, MATCH(D3, Игроки_!$A$4:$A27, 0))</f>
        <v>Гелдиев</v>
      </c>
      <c r="F3" s="18"/>
      <c r="G3" s="7">
        <v>5</v>
      </c>
      <c r="H3" s="7" t="str">
        <f>INDEX(Игроки_!$B$4:$B$27, MATCH(G3, Игроки_!$A$4:$A27, 0))</f>
        <v>Григоров</v>
      </c>
      <c r="I3" s="7">
        <v>22</v>
      </c>
      <c r="J3" s="7" t="str">
        <f>INDEX(Игроки_!$B4:$B27, MATCH(I3, Игроки_!$A4:$A27, 0))</f>
        <v xml:space="preserve">Помазан </v>
      </c>
      <c r="K3" s="24">
        <v>0.5444444444444444</v>
      </c>
    </row>
    <row r="4" spans="1:11" x14ac:dyDescent="0.25">
      <c r="A4" s="7"/>
      <c r="B4" s="15">
        <v>3</v>
      </c>
      <c r="C4" s="15" t="str">
        <f>INDEX(Игроки_!$B$4:$B$27, MATCH(B4, Игроки_!$A$4:$A$27, 0))</f>
        <v>Дегтярёва Мила</v>
      </c>
      <c r="D4" s="15">
        <v>17</v>
      </c>
      <c r="E4" s="15" t="str">
        <f>INDEX(Игроки_!$B$4:$B28, MATCH(D4, Игроки_!$A$4:$A28, 0))</f>
        <v>Дегтярёва Лариса</v>
      </c>
      <c r="F4" s="18"/>
      <c r="G4" s="15">
        <v>4</v>
      </c>
      <c r="H4" s="15" t="str">
        <f>INDEX(Игроки_!$B$4:$B$27, MATCH(G4, Игроки_!$A$4:$A28, 0))</f>
        <v>Пиманов</v>
      </c>
      <c r="I4" s="15">
        <v>6</v>
      </c>
      <c r="J4" s="15" t="str">
        <f>INDEX(Игроки_!$B$4:$B$27, MATCH(I4, Игроки_!$A$4:$A28, 0))</f>
        <v>Григорян</v>
      </c>
      <c r="K4" s="25">
        <v>0.33749999999999997</v>
      </c>
    </row>
    <row r="5" spans="1:11" x14ac:dyDescent="0.25">
      <c r="A5" s="7"/>
      <c r="B5" s="15"/>
      <c r="C5" s="15" t="e">
        <f>INDEX(Игроки_!$B$4:$B$27, MATCH(B5, Игроки_!$A$4:$A$27, 0))</f>
        <v>#N/A</v>
      </c>
      <c r="D5" s="15"/>
      <c r="E5" s="15"/>
      <c r="F5" s="18"/>
      <c r="G5" s="15"/>
      <c r="H5" s="15"/>
      <c r="I5" s="15">
        <v>14</v>
      </c>
      <c r="J5" s="15" t="str">
        <f>INDEX(Игроки_!$B$4:$B$27, MATCH(I5, Игроки_!$A$4:$A29, 0))</f>
        <v>Луданов</v>
      </c>
      <c r="K5" s="15"/>
    </row>
    <row r="6" spans="1:11" x14ac:dyDescent="0.25">
      <c r="A6" s="7"/>
      <c r="B6" s="7">
        <v>8</v>
      </c>
      <c r="C6" s="7" t="str">
        <f>INDEX(Игроки_!$B$4:$B$27, MATCH(B6, Игроки_!$A$4:$A$27, 0))</f>
        <v>Мыльцева мл</v>
      </c>
      <c r="D6" s="7">
        <v>19</v>
      </c>
      <c r="E6" s="7" t="str">
        <f>INDEX(Игроки_!$B$4:$B29, MATCH(D6, Игроки_!$A$4:$A29, 0))</f>
        <v>Пищанская</v>
      </c>
      <c r="F6" s="18"/>
      <c r="G6" s="7">
        <v>9</v>
      </c>
      <c r="H6" s="7" t="str">
        <f>INDEX(Игроки_!$B$4:$B$27, MATCH(G6, Игроки_!$A$4:$A29, 0))</f>
        <v>Изместьев</v>
      </c>
      <c r="I6" s="7">
        <v>12</v>
      </c>
      <c r="J6" s="7" t="str">
        <f>INDEX(Игроки_!$B$4:$B$27, MATCH(I6, Игроки_!$A$4:$A29, 0))</f>
        <v>Деревянных</v>
      </c>
      <c r="K6" s="24">
        <v>0.25833333333333336</v>
      </c>
    </row>
    <row r="7" spans="1:11" x14ac:dyDescent="0.25">
      <c r="A7" s="7"/>
      <c r="B7" s="7"/>
      <c r="C7" s="7" t="e">
        <f>INDEX(Игроки_!$B$4:$B$27, MATCH(B7, Игроки_!$A$4:$A$27, 0))</f>
        <v>#N/A</v>
      </c>
      <c r="D7" s="7"/>
      <c r="E7" s="7"/>
      <c r="F7" s="18"/>
      <c r="G7" s="7"/>
      <c r="H7" s="7"/>
      <c r="I7" s="7"/>
      <c r="J7" s="7"/>
      <c r="K7" s="7"/>
    </row>
    <row r="8" spans="1:11" x14ac:dyDescent="0.25">
      <c r="A8" s="7"/>
      <c r="B8" s="15">
        <v>2</v>
      </c>
      <c r="C8" s="15" t="str">
        <f>INDEX(Игроки_!$B$4:$B$27, MATCH(B8, Игроки_!$A$4:$A$27, 0))</f>
        <v>Нечаев</v>
      </c>
      <c r="D8" s="15">
        <v>11</v>
      </c>
      <c r="E8" s="15" t="str">
        <f>INDEX(Игроки_!$B$4:$B30, MATCH(D8, Игроки_!$A$4:$A30, 0))</f>
        <v>Цепелева</v>
      </c>
      <c r="F8" s="18"/>
      <c r="G8" s="15">
        <v>1</v>
      </c>
      <c r="H8" s="15" t="str">
        <f>INDEX(Игроки_!$B4:$B30, MATCH(G8, Игроки_!$A4:$A30, 0))</f>
        <v>Лукин</v>
      </c>
      <c r="I8" s="15">
        <v>21</v>
      </c>
      <c r="J8" s="15" t="str">
        <f>INDEX(Игроки_!$B$4:$B$27, MATCH(I8, Игроки_!$A$4:$A30, 0))</f>
        <v>Автайкина</v>
      </c>
      <c r="K8" s="25">
        <v>0.29722222222222222</v>
      </c>
    </row>
    <row r="9" spans="1:11" ht="16.5" thickBot="1" x14ac:dyDescent="0.3">
      <c r="A9" s="14"/>
      <c r="B9" s="14">
        <v>7</v>
      </c>
      <c r="C9" s="14" t="str">
        <f>INDEX(Игроки_!$B$4:$B$27, MATCH(B9, Игроки_!$A$4:$A$27, 0))</f>
        <v>Пищанский</v>
      </c>
      <c r="D9" s="14">
        <v>18</v>
      </c>
      <c r="E9" s="14" t="str">
        <f>INDEX(Игроки_!$B$4:$B31, MATCH(D9, Игроки_!$A$4:$A31, 0))</f>
        <v>Ерёмин</v>
      </c>
      <c r="F9" s="19"/>
      <c r="G9" s="14">
        <v>15</v>
      </c>
      <c r="H9" s="14" t="str">
        <f>INDEX(Игроки_!$B4:$B31, MATCH(G9, Игроки_!$A4:$A31, 0))</f>
        <v>Фёдорова Люба</v>
      </c>
      <c r="I9" s="14">
        <v>16</v>
      </c>
      <c r="J9" s="14" t="str">
        <f>INDEX(Игроки_!$B$4:$B$27, MATCH(I9, Игроки_!$A$4:$A31, 0))</f>
        <v>Кочетова</v>
      </c>
      <c r="K9" s="26">
        <v>0.54236111111111118</v>
      </c>
    </row>
    <row r="10" spans="1:11" x14ac:dyDescent="0.25">
      <c r="A10" s="13">
        <v>2</v>
      </c>
      <c r="B10" s="13">
        <v>14</v>
      </c>
      <c r="C10" s="13" t="str">
        <f>INDEX(Игроки_!$B$4:$B$27, MATCH(B10, Игроки_!$A$4:$A$27, 0))</f>
        <v>Луданов</v>
      </c>
      <c r="D10" s="13">
        <v>16</v>
      </c>
      <c r="E10" s="13" t="str">
        <f>INDEX(Игроки_!$B$4:$B$27, MATCH(D10, Игроки_!$A$4:$A$27, 0))</f>
        <v>Кочетова</v>
      </c>
      <c r="F10" s="20"/>
      <c r="G10" s="13">
        <v>5</v>
      </c>
      <c r="H10" s="13" t="str">
        <f>INDEX(Игроки_!$B$4:$B$27, MATCH(G10, Игроки_!$A$4:$A$27, 0))</f>
        <v>Григоров</v>
      </c>
      <c r="I10" s="13">
        <v>9</v>
      </c>
      <c r="J10" s="13" t="str">
        <f>INDEX(Игроки_!$B$4:$B$27, MATCH(I10, Игроки_!$A$4:$A33, 0))</f>
        <v>Изместьев</v>
      </c>
      <c r="K10" s="27">
        <v>0.4201388888888889</v>
      </c>
    </row>
    <row r="11" spans="1:11" x14ac:dyDescent="0.25">
      <c r="A11" s="7"/>
      <c r="B11" s="15">
        <v>18</v>
      </c>
      <c r="C11" s="15" t="str">
        <f>INDEX(Игроки_!$B$4:$B$27, MATCH(B11, Игроки_!$A$4:$A$27, 0))</f>
        <v>Ерёмин</v>
      </c>
      <c r="D11" s="15">
        <v>19</v>
      </c>
      <c r="E11" s="15" t="str">
        <f>INDEX(Игроки_!$B$4:$B$27, MATCH(D11, Игроки_!$A$4:$A$27, 0))</f>
        <v>Пищанская</v>
      </c>
      <c r="F11" s="18"/>
      <c r="G11" s="15">
        <v>12</v>
      </c>
      <c r="H11" s="15" t="str">
        <f>INDEX(Игроки_!$B$4:$B$27, MATCH(G11, Игроки_!$A$4:$A$27, 0))</f>
        <v>Деревянных</v>
      </c>
      <c r="I11" s="15">
        <v>13</v>
      </c>
      <c r="J11" s="15" t="str">
        <f>INDEX(Игроки_!$B$4:$B$27, MATCH(I11, Игроки_!$A$4:$A34, 0))</f>
        <v>Гелдиев</v>
      </c>
      <c r="K11" s="25">
        <v>0.21736111111111112</v>
      </c>
    </row>
    <row r="12" spans="1:11" x14ac:dyDescent="0.25">
      <c r="A12" s="7"/>
      <c r="B12" s="15">
        <v>15</v>
      </c>
      <c r="C12" s="15" t="str">
        <f>INDEX(Игроки_!$B$4:$B$27, MATCH(B12, Игроки_!$A$4:$A$27, 0))</f>
        <v>Фёдорова Люба</v>
      </c>
      <c r="D12" s="15"/>
      <c r="E12" s="15"/>
      <c r="F12" s="18"/>
      <c r="G12" s="15"/>
      <c r="H12" s="15"/>
      <c r="I12" s="15">
        <v>17</v>
      </c>
      <c r="J12" s="15" t="str">
        <f>INDEX(Игроки_!$B$4:$B$27, MATCH(I12, Игроки_!$A$4:$A35, 0))</f>
        <v>Дегтярёва Лариса</v>
      </c>
      <c r="K12" s="15"/>
    </row>
    <row r="13" spans="1:11" x14ac:dyDescent="0.25">
      <c r="A13" s="7"/>
      <c r="B13" s="7">
        <v>4</v>
      </c>
      <c r="C13" s="7" t="str">
        <f>INDEX(Игроки_!$B$4:$B$27, MATCH(B13, Игроки_!$A$4:$A$27, 0))</f>
        <v>Пиманов</v>
      </c>
      <c r="D13" s="7">
        <v>8</v>
      </c>
      <c r="E13" s="7" t="str">
        <f>INDEX(Игроки_!$B$4:$B$27, MATCH(D13, Игроки_!$A$4:$A$27, 0))</f>
        <v>Мыльцева мл</v>
      </c>
      <c r="F13" s="18"/>
      <c r="G13" s="7">
        <v>7</v>
      </c>
      <c r="H13" s="7" t="str">
        <f>INDEX(Игроки_!$B$4:$B$27, MATCH(G13, Игроки_!$A$4:$A$27, 0))</f>
        <v>Пищанский</v>
      </c>
      <c r="I13" s="7">
        <v>20</v>
      </c>
      <c r="J13" s="7" t="str">
        <f>INDEX(Игроки_!$B$4:$B$27, MATCH(I13, Игроки_!$A$4:$A35, 0))</f>
        <v>Фёдорова Анна</v>
      </c>
      <c r="K13" s="24">
        <v>0.21666666666666667</v>
      </c>
    </row>
    <row r="14" spans="1:11" x14ac:dyDescent="0.25">
      <c r="A14" s="7"/>
      <c r="B14" s="7"/>
      <c r="C14" s="7" t="e">
        <f>INDEX(Игроки_!$B$4:$B$27, MATCH(B14, Игроки_!$A$4:$A$27, 0))</f>
        <v>#N/A</v>
      </c>
      <c r="D14" s="7"/>
      <c r="E14" s="7"/>
      <c r="F14" s="18"/>
      <c r="G14" s="7"/>
      <c r="H14" s="7"/>
      <c r="I14" s="7"/>
      <c r="J14" s="7"/>
      <c r="K14" s="7"/>
    </row>
    <row r="15" spans="1:11" x14ac:dyDescent="0.25">
      <c r="A15" s="7"/>
      <c r="B15" s="15">
        <v>2</v>
      </c>
      <c r="C15" s="15" t="str">
        <f>INDEX(Игроки_!$B$4:$B$27, MATCH(B15, Игроки_!$A$4:$A$27, 0))</f>
        <v>Нечаев</v>
      </c>
      <c r="D15" s="15">
        <v>22</v>
      </c>
      <c r="E15" s="15" t="str">
        <f>INDEX(Игроки_!$B$4:$B$27, MATCH(D15, Игроки_!$A$4:$A$27, 0))</f>
        <v xml:space="preserve">Помазан </v>
      </c>
      <c r="F15" s="18"/>
      <c r="G15" s="15">
        <v>3</v>
      </c>
      <c r="H15" s="15" t="str">
        <f>INDEX(Игроки_!$B$4:$B$27, MATCH(G15, Игроки_!$A$4:$A$27, 0))</f>
        <v>Дегтярёва Мила</v>
      </c>
      <c r="I15" s="15">
        <v>6</v>
      </c>
      <c r="J15" s="15" t="str">
        <f>INDEX(Игроки_!$B$4:$B$27, MATCH(I15, Игроки_!$A$4:$A36, 0))</f>
        <v>Григорян</v>
      </c>
      <c r="K15" s="25">
        <v>0.5444444444444444</v>
      </c>
    </row>
    <row r="16" spans="1:11" ht="16.5" thickBot="1" x14ac:dyDescent="0.3">
      <c r="A16" s="14"/>
      <c r="B16" s="14">
        <v>11</v>
      </c>
      <c r="C16" s="14" t="str">
        <f>INDEX(Игроки_!$B$4:$B$27, MATCH(B16, Игроки_!$A$4:$A$27, 0))</f>
        <v>Цепелева</v>
      </c>
      <c r="D16" s="14">
        <v>21</v>
      </c>
      <c r="E16" s="14" t="str">
        <f>INDEX(Игроки_!$B$4:$B$27, MATCH(D16, Игроки_!$A$4:$A$27, 0))</f>
        <v>Автайкина</v>
      </c>
      <c r="F16" s="19"/>
      <c r="G16" s="14">
        <v>1</v>
      </c>
      <c r="H16" s="14" t="str">
        <f>INDEX(Игроки_!$B$4:$B$27, MATCH(G16, Игроки_!$A$4:$A$27, 0))</f>
        <v>Лукин</v>
      </c>
      <c r="I16" s="14">
        <v>10</v>
      </c>
      <c r="J16" s="14" t="str">
        <f>INDEX(Игроки_!$B$4:$B$27, MATCH(I16, Игроки_!$A$4:$A37, 0))</f>
        <v>Танчин</v>
      </c>
      <c r="K16" s="26">
        <v>0.42430555555555555</v>
      </c>
    </row>
    <row r="17" spans="1:11" x14ac:dyDescent="0.25">
      <c r="A17" s="13">
        <v>3</v>
      </c>
      <c r="B17" s="13">
        <v>3</v>
      </c>
      <c r="C17" s="13" t="str">
        <f>INDEX(Игроки_!$B$4:$B$27, MATCH(B17, Игроки_!$A$4:$A$27, 0))</f>
        <v>Дегтярёва Мила</v>
      </c>
      <c r="D17" s="13">
        <v>11</v>
      </c>
      <c r="E17" s="13" t="str">
        <f>INDEX(Игроки_!$B$4:$B$27, MATCH(D17, Игроки_!$A$4:$A$27, 0))</f>
        <v>Цепелева</v>
      </c>
      <c r="F17" s="20"/>
      <c r="G17" s="13">
        <v>8</v>
      </c>
      <c r="H17" s="13" t="str">
        <f>INDEX(Игроки_!$B$4:$B$27, MATCH(G17, Игроки_!$A$4:$A$27, 0))</f>
        <v>Мыльцева мл</v>
      </c>
      <c r="I17" s="13">
        <v>13</v>
      </c>
      <c r="J17" s="13" t="str">
        <f>INDEX(Игроки_!$B$4:$B$27, MATCH(I17, Игроки_!$A$4:$A39, 0))</f>
        <v>Гелдиев</v>
      </c>
      <c r="K17" s="27">
        <v>9.0277777777777787E-3</v>
      </c>
    </row>
    <row r="18" spans="1:11" x14ac:dyDescent="0.25">
      <c r="A18" s="7"/>
      <c r="B18" s="15">
        <v>4</v>
      </c>
      <c r="C18" s="15" t="str">
        <f>INDEX(Игроки_!$B$4:$B$27, MATCH(B18, Игроки_!$A$4:$A$27, 0))</f>
        <v>Пиманов</v>
      </c>
      <c r="D18" s="15">
        <v>9</v>
      </c>
      <c r="E18" s="15" t="str">
        <f>INDEX(Игроки_!$B$4:$B$27, MATCH(D18, Игроки_!$A$4:$A$27, 0))</f>
        <v>Изместьев</v>
      </c>
      <c r="F18" s="18"/>
      <c r="G18" s="15">
        <v>7</v>
      </c>
      <c r="H18" s="15" t="str">
        <f>INDEX(Игроки_!$B$4:$B$27, MATCH(G18, Игроки_!$A$4:$A$27, 0))</f>
        <v>Пищанский</v>
      </c>
      <c r="I18" s="15">
        <v>19</v>
      </c>
      <c r="J18" s="15" t="str">
        <f>INDEX(Игроки_!$B$4:$B$27, MATCH(I18, Игроки_!$A$4:$A40, 0))</f>
        <v>Пищанская</v>
      </c>
      <c r="K18" s="25">
        <v>0.33958333333333335</v>
      </c>
    </row>
    <row r="19" spans="1:11" x14ac:dyDescent="0.25">
      <c r="A19" s="7"/>
      <c r="B19" s="15">
        <v>18</v>
      </c>
      <c r="C19" s="15" t="str">
        <f>INDEX(Игроки_!$B$4:$B$27, MATCH(B19, Игроки_!$A$4:$A$27, 0))</f>
        <v>Ерёмин</v>
      </c>
      <c r="D19" s="15"/>
      <c r="E19" s="15"/>
      <c r="F19" s="18"/>
      <c r="G19" s="15"/>
      <c r="H19" s="15"/>
      <c r="I19" s="15">
        <v>22</v>
      </c>
      <c r="J19" s="15" t="str">
        <f>INDEX(Игроки_!$B$4:$B$27, MATCH(I19, Игроки_!$A$4:$A41, 0))</f>
        <v xml:space="preserve">Помазан </v>
      </c>
      <c r="K19" s="15"/>
    </row>
    <row r="20" spans="1:11" x14ac:dyDescent="0.25">
      <c r="A20" s="7"/>
      <c r="B20" s="7">
        <v>2</v>
      </c>
      <c r="C20" s="7" t="str">
        <f>INDEX(Игроки_!$B$4:$B$27, MATCH(B20, Игроки_!$A$4:$A$27, 0))</f>
        <v>Нечаев</v>
      </c>
      <c r="D20" s="7">
        <v>15</v>
      </c>
      <c r="E20" s="7" t="str">
        <f>INDEX(Игроки_!$B$4:$B$27, MATCH(D20, Игроки_!$A$4:$A$27, 0))</f>
        <v>Фёдорова Люба</v>
      </c>
      <c r="F20" s="18"/>
      <c r="G20" s="7">
        <v>10</v>
      </c>
      <c r="H20" s="7" t="str">
        <f>INDEX(Игроки_!$B$4:$B$27, MATCH(G20, Игроки_!$A$4:$A$27, 0))</f>
        <v>Танчин</v>
      </c>
      <c r="I20" s="7">
        <v>17</v>
      </c>
      <c r="J20" s="7" t="str">
        <f>INDEX(Игроки_!$B$4:$B$27, MATCH(I20, Игроки_!$A$4:$A41, 0))</f>
        <v>Дегтярёва Лариса</v>
      </c>
      <c r="K20" s="24">
        <v>0.54583333333333328</v>
      </c>
    </row>
    <row r="21" spans="1:11" x14ac:dyDescent="0.25">
      <c r="A21" s="7"/>
      <c r="B21" s="7"/>
      <c r="C21" s="7" t="e">
        <f>INDEX(Игроки_!$B$4:$B$27, MATCH(B21, Игроки_!$A$4:$A$27, 0))</f>
        <v>#N/A</v>
      </c>
      <c r="D21" s="7"/>
      <c r="E21" s="7"/>
      <c r="F21" s="18"/>
      <c r="G21" s="7"/>
      <c r="H21" s="7"/>
      <c r="I21" s="7"/>
      <c r="J21" s="7"/>
      <c r="K21" s="7"/>
    </row>
    <row r="22" spans="1:11" x14ac:dyDescent="0.25">
      <c r="A22" s="7"/>
      <c r="B22" s="15">
        <v>1</v>
      </c>
      <c r="C22" s="15" t="str">
        <f>INDEX(Игроки_!$B$4:$B$27, MATCH(B22, Игроки_!$A$4:$A$27, 0))</f>
        <v>Лукин</v>
      </c>
      <c r="D22" s="15">
        <v>5</v>
      </c>
      <c r="E22" s="15" t="str">
        <f>INDEX(Игроки_!$B$4:$B$27, MATCH(D22, Игроки_!$A$4:$A$27, 0))</f>
        <v>Григоров</v>
      </c>
      <c r="F22" s="18"/>
      <c r="G22" s="15">
        <v>12</v>
      </c>
      <c r="H22" s="15" t="str">
        <f>INDEX(Игроки_!$B$4:$B$27, MATCH(G22, Игроки_!$A$4:$A$27, 0))</f>
        <v>Деревянных</v>
      </c>
      <c r="I22" s="15">
        <v>21</v>
      </c>
      <c r="J22" s="15" t="str">
        <f>INDEX(Игроки_!$B$4:$B$27, MATCH(I22, Игроки_!$A$4:$A42, 0))</f>
        <v>Автайкина</v>
      </c>
      <c r="K22" s="25">
        <v>0.50486111111111109</v>
      </c>
    </row>
    <row r="23" spans="1:11" ht="16.5" thickBot="1" x14ac:dyDescent="0.3">
      <c r="A23" s="14"/>
      <c r="B23" s="14">
        <v>6</v>
      </c>
      <c r="C23" s="14" t="str">
        <f>INDEX(Игроки_!$B$4:$B$27, MATCH(B23, Игроки_!$A$4:$A$27, 0))</f>
        <v>Григорян</v>
      </c>
      <c r="D23" s="14">
        <v>16</v>
      </c>
      <c r="E23" s="14" t="str">
        <f>INDEX(Игроки_!$B$4:$B$27, MATCH(D23, Игроки_!$A$4:$A$27, 0))</f>
        <v>Кочетова</v>
      </c>
      <c r="F23" s="19"/>
      <c r="G23" s="14">
        <v>14</v>
      </c>
      <c r="H23" s="14" t="str">
        <f>INDEX(Игроки_!$B$4:$B$27, MATCH(G23, Игроки_!$A$4:$A$27, 0))</f>
        <v>Луданов</v>
      </c>
      <c r="I23" s="14">
        <v>20</v>
      </c>
      <c r="J23" s="14" t="str">
        <f>INDEX(Игроки_!$B$4:$B$27, MATCH(I23, Игроки_!$A$4:$A43, 0))</f>
        <v>Фёдорова Анна</v>
      </c>
      <c r="K23" s="26">
        <v>0.21736111111111112</v>
      </c>
    </row>
    <row r="24" spans="1:11" x14ac:dyDescent="0.25">
      <c r="A24" s="13">
        <v>4</v>
      </c>
      <c r="B24" s="13">
        <v>8</v>
      </c>
      <c r="C24" s="13" t="str">
        <f>INDEX(Игроки_!$B$4:$B$27, MATCH(B24, Игроки_!$A$4:$A$27, 0))</f>
        <v>Мыльцева мл</v>
      </c>
      <c r="D24" s="13">
        <v>20</v>
      </c>
      <c r="E24" s="13" t="str">
        <f>INDEX(Игроки_!$B$4:$B$27, MATCH(D24, Игроки_!$A$4:$A$27, 0))</f>
        <v>Фёдорова Анна</v>
      </c>
      <c r="F24" s="20"/>
      <c r="G24" s="13">
        <v>15</v>
      </c>
      <c r="H24" s="13" t="str">
        <f>INDEX(Игроки_!$B$4:$B$27, MATCH(G24, Игроки_!$A$4:$A$27, 0))</f>
        <v>Фёдорова Люба</v>
      </c>
      <c r="I24" s="13">
        <v>22</v>
      </c>
      <c r="J24" s="13" t="str">
        <f>INDEX(Игроки_!$B$4:$B$27, MATCH(I24, Игроки_!$A$4:$A45, 0))</f>
        <v xml:space="preserve">Помазан </v>
      </c>
      <c r="K24" s="27">
        <v>0.54236111111111118</v>
      </c>
    </row>
    <row r="25" spans="1:11" x14ac:dyDescent="0.25">
      <c r="A25" s="7"/>
      <c r="B25" s="15">
        <v>5</v>
      </c>
      <c r="C25" s="15" t="str">
        <f>INDEX(Игроки_!$B$4:$B$27, MATCH(B25, Игроки_!$A$4:$A$27, 0))</f>
        <v>Григоров</v>
      </c>
      <c r="D25" s="15">
        <v>7</v>
      </c>
      <c r="E25" s="15" t="str">
        <f>INDEX(Игроки_!$B$4:$B$27, MATCH(D25, Игроки_!$A$4:$A$27, 0))</f>
        <v>Пищанский</v>
      </c>
      <c r="F25" s="18"/>
      <c r="G25" s="15">
        <v>6</v>
      </c>
      <c r="H25" s="15" t="str">
        <f>INDEX(Игроки_!$B$4:$B$27, MATCH(G25, Игроки_!$A$4:$A$27, 0))</f>
        <v>Григорян</v>
      </c>
      <c r="I25" s="15">
        <v>9</v>
      </c>
      <c r="J25" s="15" t="str">
        <f>INDEX(Игроки_!$B$4:$B$27, MATCH(I25, Игроки_!$A$4:$A46, 0))</f>
        <v>Изместьев</v>
      </c>
      <c r="K25" s="25">
        <v>0.54166666666666663</v>
      </c>
    </row>
    <row r="26" spans="1:11" x14ac:dyDescent="0.25">
      <c r="A26" s="7"/>
      <c r="B26" s="15">
        <v>12</v>
      </c>
      <c r="C26" s="15" t="str">
        <f>INDEX(Игроки_!$B$4:$B$27, MATCH(B26, Игроки_!$A$4:$A$27, 0))</f>
        <v>Деревянных</v>
      </c>
      <c r="D26" s="15"/>
      <c r="E26" s="15"/>
      <c r="F26" s="18"/>
      <c r="G26" s="15"/>
      <c r="H26" s="15"/>
      <c r="I26" s="15">
        <v>11</v>
      </c>
      <c r="J26" s="15" t="str">
        <f>INDEX(Игроки_!$B$4:$B$27, MATCH(I26, Игроки_!$A$4:$A47, 0))</f>
        <v>Цепелева</v>
      </c>
      <c r="K26" s="15"/>
    </row>
    <row r="27" spans="1:11" x14ac:dyDescent="0.25">
      <c r="A27" s="7"/>
      <c r="B27" s="7">
        <v>16</v>
      </c>
      <c r="C27" s="7" t="str">
        <f>INDEX(Игроки_!$B$4:$B$27, MATCH(B27, Игроки_!$A$4:$A$27, 0))</f>
        <v>Кочетова</v>
      </c>
      <c r="D27" s="7">
        <v>19</v>
      </c>
      <c r="E27" s="7" t="str">
        <f>INDEX(Игроки_!$B$4:$B$27, MATCH(D27, Игроки_!$A$4:$A$27, 0))</f>
        <v>Пищанская</v>
      </c>
      <c r="F27" s="18"/>
      <c r="G27" s="7">
        <v>2</v>
      </c>
      <c r="H27" s="7" t="str">
        <f>INDEX(Игроки_!$B$4:$B$27, MATCH(G27, Игроки_!$A$4:$A$27, 0))</f>
        <v>Нечаев</v>
      </c>
      <c r="I27" s="7">
        <v>10</v>
      </c>
      <c r="J27" s="7" t="str">
        <f>INDEX(Игроки_!$B$4:$B$27, MATCH(I27, Игроки_!$A$4:$A47, 0))</f>
        <v>Танчин</v>
      </c>
      <c r="K27" s="24">
        <v>5.0694444444444452E-2</v>
      </c>
    </row>
    <row r="28" spans="1:11" x14ac:dyDescent="0.25">
      <c r="A28" s="7"/>
      <c r="B28" s="7"/>
      <c r="C28" s="7" t="e">
        <f>INDEX(Игроки_!$B$4:$B$27, MATCH(B28, Игроки_!$A$4:$A$27, 0))</f>
        <v>#N/A</v>
      </c>
      <c r="D28" s="7"/>
      <c r="E28" s="7"/>
      <c r="F28" s="18"/>
      <c r="G28" s="7"/>
      <c r="H28" s="7"/>
      <c r="I28" s="7"/>
      <c r="J28" s="7"/>
      <c r="K28" s="7"/>
    </row>
    <row r="29" spans="1:11" x14ac:dyDescent="0.25">
      <c r="A29" s="7"/>
      <c r="B29" s="15">
        <v>3</v>
      </c>
      <c r="C29" s="15" t="str">
        <f>INDEX(Игроки_!$B$4:$B$27, MATCH(B29, Игроки_!$A$4:$A$27, 0))</f>
        <v>Дегтярёва Мила</v>
      </c>
      <c r="D29" s="15">
        <v>18</v>
      </c>
      <c r="E29" s="15" t="str">
        <f>INDEX(Игроки_!$B$4:$B$27, MATCH(D29, Игроки_!$A$4:$A$27, 0))</f>
        <v>Ерёмин</v>
      </c>
      <c r="F29" s="18"/>
      <c r="G29" s="15">
        <v>1</v>
      </c>
      <c r="H29" s="15" t="str">
        <f>INDEX(Игроки_!$B$4:$B$27, MATCH(G29, Игроки_!$A$4:$A$27, 0))</f>
        <v>Лукин</v>
      </c>
      <c r="I29" s="15">
        <v>4</v>
      </c>
      <c r="J29" s="15" t="str">
        <f>INDEX(Игроки_!$B$4:$B$27, MATCH(I29, Игроки_!$A$4:$A48, 0))</f>
        <v>Пиманов</v>
      </c>
      <c r="K29" s="25">
        <v>9.2361111111111116E-2</v>
      </c>
    </row>
    <row r="30" spans="1:11" ht="16.5" thickBot="1" x14ac:dyDescent="0.3">
      <c r="A30" s="14"/>
      <c r="B30" s="14">
        <v>14</v>
      </c>
      <c r="C30" s="14" t="str">
        <f>INDEX(Игроки_!$B$4:$B$27, MATCH(B30, Игроки_!$A$4:$A$27, 0))</f>
        <v>Луданов</v>
      </c>
      <c r="D30" s="14">
        <v>17</v>
      </c>
      <c r="E30" s="14" t="str">
        <f>INDEX(Игроки_!$B$4:$B$27, MATCH(D30, Игроки_!$A$4:$A$27, 0))</f>
        <v>Дегтярёва Лариса</v>
      </c>
      <c r="F30" s="19"/>
      <c r="G30" s="14">
        <v>13</v>
      </c>
      <c r="H30" s="14" t="str">
        <f>INDEX(Игроки_!$B$4:$B$27, MATCH(G30, Игроки_!$A$4:$A$27, 0))</f>
        <v>Гелдиев</v>
      </c>
      <c r="I30" s="14">
        <v>21</v>
      </c>
      <c r="J30" s="14" t="str">
        <f>INDEX(Игроки_!$B$4:$B$27, MATCH(I30, Игроки_!$A$4:$A49, 0))</f>
        <v>Автайкина</v>
      </c>
      <c r="K30" s="26">
        <v>0.29375000000000001</v>
      </c>
    </row>
    <row r="31" spans="1:11" x14ac:dyDescent="0.25">
      <c r="A31" s="13">
        <v>5</v>
      </c>
      <c r="B31" s="13">
        <v>2</v>
      </c>
      <c r="C31" s="13" t="str">
        <f>INDEX(Игроки_!$B$4:$B$27, MATCH(B31, Игроки_!$A$4:$A$27, 0))</f>
        <v>Нечаев</v>
      </c>
      <c r="D31" s="13">
        <v>18</v>
      </c>
      <c r="E31" s="13" t="str">
        <f>INDEX(Игроки_!$B$4:$B$27, MATCH(D31, Игроки_!$A$4:$A$27, 0))</f>
        <v>Ерёмин</v>
      </c>
      <c r="F31" s="20"/>
      <c r="G31" s="13">
        <v>1</v>
      </c>
      <c r="H31" s="13" t="str">
        <f>INDEX(Игроки_!$B$4:$B$27, MATCH(G31, Игроки_!$A$4:$A$27, 0))</f>
        <v>Лукин</v>
      </c>
      <c r="I31" s="13">
        <v>8</v>
      </c>
      <c r="J31" s="13" t="str">
        <f>INDEX(Игроки_!$B$4:$B$27, MATCH(I31, Игроки_!$A$4:$A51, 0))</f>
        <v>Мыльцева мл</v>
      </c>
      <c r="K31" s="27">
        <v>0.34097222222222223</v>
      </c>
    </row>
    <row r="32" spans="1:11" x14ac:dyDescent="0.25">
      <c r="A32" s="7"/>
      <c r="B32" s="15">
        <v>14</v>
      </c>
      <c r="C32" s="15" t="str">
        <f>INDEX(Игроки_!$B$4:$B$27, MATCH(B32, Игроки_!$A$4:$A$27, 0))</f>
        <v>Луданов</v>
      </c>
      <c r="D32" s="15">
        <v>21</v>
      </c>
      <c r="E32" s="15" t="str">
        <f>INDEX(Игроки_!$B$4:$B$27, MATCH(D32, Игроки_!$A$4:$A$27, 0))</f>
        <v>Автайкина</v>
      </c>
      <c r="F32" s="18"/>
      <c r="G32" s="15">
        <v>7</v>
      </c>
      <c r="H32" s="15" t="str">
        <f>INDEX(Игроки_!$B$4:$B$27, MATCH(G32, Игроки_!$A$4:$A$27, 0))</f>
        <v>Пищанский</v>
      </c>
      <c r="I32" s="15">
        <v>11</v>
      </c>
      <c r="J32" s="15" t="str">
        <f>INDEX(Игроки_!$B$4:$B$27, MATCH(I32, Игроки_!$A$4:$A52, 0))</f>
        <v>Цепелева</v>
      </c>
      <c r="K32" s="25">
        <v>0.4201388888888889</v>
      </c>
    </row>
    <row r="33" spans="1:11" x14ac:dyDescent="0.25">
      <c r="A33" s="7"/>
      <c r="B33" s="15">
        <v>9</v>
      </c>
      <c r="C33" s="15" t="str">
        <f>INDEX(Игроки_!$B$4:$B$27, MATCH(B33, Игроки_!$A$4:$A$27, 0))</f>
        <v>Изместьев</v>
      </c>
      <c r="D33" s="15"/>
      <c r="E33" s="15"/>
      <c r="F33" s="18"/>
      <c r="G33" s="15"/>
      <c r="H33" s="15"/>
      <c r="I33" s="15">
        <v>16</v>
      </c>
      <c r="J33" s="15" t="str">
        <f>INDEX(Игроки_!$B$4:$B$27, MATCH(I33, Игроки_!$A$4:$A53, 0))</f>
        <v>Кочетова</v>
      </c>
      <c r="K33" s="25"/>
    </row>
    <row r="34" spans="1:11" x14ac:dyDescent="0.25">
      <c r="A34" s="7"/>
      <c r="B34" s="7">
        <v>10</v>
      </c>
      <c r="C34" s="7" t="str">
        <f>INDEX(Игроки_!$B$4:$B$27, MATCH(B34, Игроки_!$A$4:$A$27, 0))</f>
        <v>Танчин</v>
      </c>
      <c r="D34" s="7">
        <v>20</v>
      </c>
      <c r="E34" s="7" t="str">
        <f>INDEX(Игроки_!$B$4:$B$27, MATCH(D34, Игроки_!$A$4:$A$27, 0))</f>
        <v>Фёдорова Анна</v>
      </c>
      <c r="F34" s="18"/>
      <c r="G34" s="7">
        <v>3</v>
      </c>
      <c r="H34" s="7" t="str">
        <f>INDEX(Игроки_!$B$4:$B$27, MATCH(G34, Игроки_!$A$4:$A$27, 0))</f>
        <v>Дегтярёва Мила</v>
      </c>
      <c r="I34" s="7">
        <v>12</v>
      </c>
      <c r="J34" s="7" t="str">
        <f>INDEX(Игроки_!$B$4:$B$27, MATCH(I34, Игроки_!$A$4:$A53, 0))</f>
        <v>Деревянных</v>
      </c>
      <c r="K34" s="24">
        <v>0.54722222222222217</v>
      </c>
    </row>
    <row r="35" spans="1:11" x14ac:dyDescent="0.25">
      <c r="A35" s="7"/>
      <c r="B35" s="7"/>
      <c r="C35" s="7" t="e">
        <f>INDEX(Игроки_!$B$4:$B$27, MATCH(B35, Игроки_!$A$4:$A$27, 0))</f>
        <v>#N/A</v>
      </c>
      <c r="D35" s="7"/>
      <c r="E35" s="7"/>
      <c r="F35" s="18"/>
      <c r="G35" s="7"/>
      <c r="H35" s="7"/>
      <c r="I35" s="7"/>
      <c r="J35" s="7"/>
      <c r="K35" s="7"/>
    </row>
    <row r="36" spans="1:11" x14ac:dyDescent="0.25">
      <c r="A36" s="7"/>
      <c r="B36" s="15">
        <v>13</v>
      </c>
      <c r="C36" s="15" t="str">
        <f>INDEX(Игроки_!$B$4:$B$27, MATCH(B36, Игроки_!$A$4:$A$27, 0))</f>
        <v>Гелдиев</v>
      </c>
      <c r="D36" s="15">
        <v>15</v>
      </c>
      <c r="E36" s="15" t="str">
        <f>INDEX(Игроки_!$B$4:$B$27, MATCH(D36, Игроки_!$A$4:$A$27, 0))</f>
        <v>Фёдорова Люба</v>
      </c>
      <c r="F36" s="18"/>
      <c r="G36" s="15">
        <v>6</v>
      </c>
      <c r="H36" s="15" t="str">
        <f>INDEX(Игроки_!$B$4:$B$27, MATCH(G36, Игроки_!$A$4:$A$27, 0))</f>
        <v>Григорян</v>
      </c>
      <c r="I36" s="15">
        <v>19</v>
      </c>
      <c r="J36" s="15" t="str">
        <f>INDEX(Игроки_!$B$4:$B$27, MATCH(I36, Игроки_!$A$4:$A54, 0))</f>
        <v>Пищанская</v>
      </c>
      <c r="K36" s="25">
        <v>0.46180555555555558</v>
      </c>
    </row>
    <row r="37" spans="1:11" x14ac:dyDescent="0.25">
      <c r="A37" s="7"/>
      <c r="B37" s="7">
        <v>4</v>
      </c>
      <c r="C37" s="7" t="str">
        <f>INDEX(Игроки_!$B$4:$B$27, MATCH(B37, Игроки_!$A$4:$A$27, 0))</f>
        <v>Пиманов</v>
      </c>
      <c r="D37" s="7">
        <v>22</v>
      </c>
      <c r="E37" s="7" t="str">
        <f>INDEX(Игроки_!$B$4:$B$27, MATCH(D37, Игроки_!$A$4:$A$27, 0))</f>
        <v xml:space="preserve">Помазан </v>
      </c>
      <c r="F37" s="18"/>
      <c r="G37" s="7">
        <v>5</v>
      </c>
      <c r="H37" s="7" t="str">
        <f>INDEX(Игроки_!$B$4:$B$27, MATCH(G37, Игроки_!$A$4:$A$27, 0))</f>
        <v>Григоров</v>
      </c>
      <c r="I37" s="7">
        <v>17</v>
      </c>
      <c r="J37" s="7" t="str">
        <f>INDEX(Игроки_!$B$4:$B$27, MATCH(I37, Игроки_!$A$4:$A55, 0))</f>
        <v>Дегтярёва Лариса</v>
      </c>
      <c r="K37" s="24">
        <v>0.25833333333333336</v>
      </c>
    </row>
  </sheetData>
  <pageMargins left="0.23622047244094491" right="0.23622047244094491" top="0.74803149606299213" bottom="0.7480314960629921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opLeftCell="A15" workbookViewId="0">
      <selection activeCell="K34" sqref="K34"/>
    </sheetView>
  </sheetViews>
  <sheetFormatPr defaultRowHeight="15.75" x14ac:dyDescent="0.25"/>
  <cols>
    <col min="1" max="1" width="5.28515625" style="1" customWidth="1"/>
    <col min="2" max="2" width="5.5703125" style="1" customWidth="1"/>
    <col min="3" max="3" width="26.7109375" style="1" customWidth="1"/>
    <col min="4" max="4" width="5.5703125" style="1" customWidth="1"/>
    <col min="5" max="5" width="26.7109375" style="1" customWidth="1"/>
    <col min="6" max="6" width="1.28515625" style="1" customWidth="1"/>
    <col min="7" max="7" width="5.7109375" style="1" customWidth="1"/>
    <col min="8" max="8" width="25.7109375" style="1" customWidth="1"/>
    <col min="9" max="9" width="6.140625" style="1" customWidth="1"/>
    <col min="10" max="10" width="26.7109375" style="1" customWidth="1"/>
    <col min="11" max="11" width="8.42578125" style="1" customWidth="1"/>
    <col min="12" max="16384" width="9.140625" style="1"/>
  </cols>
  <sheetData>
    <row r="1" spans="1:11" x14ac:dyDescent="0.25">
      <c r="A1" s="7" t="s">
        <v>2</v>
      </c>
      <c r="B1" s="8"/>
      <c r="C1" s="17" t="s">
        <v>7</v>
      </c>
      <c r="D1" s="9"/>
      <c r="E1" s="10"/>
      <c r="F1" s="9"/>
      <c r="G1" s="8"/>
      <c r="H1" s="16" t="s">
        <v>8</v>
      </c>
      <c r="I1" s="9"/>
      <c r="J1" s="9"/>
      <c r="K1" s="7" t="s">
        <v>6</v>
      </c>
    </row>
    <row r="2" spans="1:11" x14ac:dyDescent="0.25">
      <c r="A2" s="7">
        <v>6</v>
      </c>
      <c r="B2" s="7" t="s">
        <v>3</v>
      </c>
      <c r="C2" s="7" t="s">
        <v>9</v>
      </c>
      <c r="D2" s="7" t="s">
        <v>4</v>
      </c>
      <c r="E2" s="7" t="s">
        <v>5</v>
      </c>
      <c r="F2" s="18"/>
      <c r="G2" s="7" t="s">
        <v>3</v>
      </c>
      <c r="H2" s="7" t="s">
        <v>9</v>
      </c>
      <c r="I2" s="7" t="s">
        <v>4</v>
      </c>
      <c r="J2" s="7" t="s">
        <v>5</v>
      </c>
      <c r="K2" s="11"/>
    </row>
    <row r="3" spans="1:11" x14ac:dyDescent="0.25">
      <c r="A3" s="7"/>
      <c r="B3" s="7">
        <v>2</v>
      </c>
      <c r="C3" s="7" t="str">
        <f>INDEX(Игроки_!$B$4:$B$27, MATCH(B3, Игроки_!$A$4:$A$27, 0))</f>
        <v>Нечаев</v>
      </c>
      <c r="D3" s="7">
        <v>7</v>
      </c>
      <c r="E3" s="7" t="str">
        <f>INDEX(Игроки_!$B$4:$B27, MATCH(D3, Игроки_!$A$4:$A27, 0))</f>
        <v>Пищанский</v>
      </c>
      <c r="F3" s="18"/>
      <c r="G3" s="7">
        <v>14</v>
      </c>
      <c r="H3" s="7" t="str">
        <f>INDEX(Игроки_!$B$4:$B$27, MATCH(G3, Игроки_!$A$4:$A27, 0))</f>
        <v>Луданов</v>
      </c>
      <c r="I3" s="7">
        <v>15</v>
      </c>
      <c r="J3" s="7" t="str">
        <f>INDEX(Игроки_!$B4:$B27, MATCH(I3, Игроки_!$A4:$A27, 0))</f>
        <v>Фёдорова Люба</v>
      </c>
      <c r="K3" s="24">
        <v>0.25347222222222221</v>
      </c>
    </row>
    <row r="4" spans="1:11" x14ac:dyDescent="0.25">
      <c r="A4" s="7"/>
      <c r="B4" s="7"/>
      <c r="C4" s="7"/>
      <c r="D4" s="7"/>
      <c r="E4" s="7"/>
      <c r="F4" s="18"/>
      <c r="G4" s="7"/>
      <c r="H4" s="7" t="e">
        <f>INDEX(Игроки_!$B$4:$B$27, MATCH(G4, Игроки_!$A$4:$A28, 0))</f>
        <v>#N/A</v>
      </c>
      <c r="I4" s="7"/>
      <c r="J4" s="7"/>
      <c r="K4" s="7"/>
    </row>
    <row r="5" spans="1:11" x14ac:dyDescent="0.25">
      <c r="A5" s="7"/>
      <c r="B5" s="15">
        <v>3</v>
      </c>
      <c r="C5" s="15" t="str">
        <f>INDEX(Игроки_!$B$4:$B$27, MATCH(B5, Игроки_!$A$4:$A$27, 0))</f>
        <v>Дегтярёва Мила</v>
      </c>
      <c r="D5" s="15">
        <v>9</v>
      </c>
      <c r="E5" s="15" t="str">
        <f>INDEX(Игроки_!$B$4:$B28, MATCH(D5, Игроки_!$A$4:$A28, 0))</f>
        <v>Изместьев</v>
      </c>
      <c r="F5" s="18"/>
      <c r="G5" s="15">
        <v>1</v>
      </c>
      <c r="H5" s="15" t="str">
        <f>INDEX(Игроки_!$B$4:$B$27, MATCH(G5, Игроки_!$A$4:$A28, 0))</f>
        <v>Лукин</v>
      </c>
      <c r="I5" s="15">
        <v>12</v>
      </c>
      <c r="J5" s="15" t="str">
        <f>INDEX(Игроки_!$B$4:$B$27, MATCH(I5, Игроки_!$A$4:$A28, 0))</f>
        <v>Деревянных</v>
      </c>
      <c r="K5" s="25">
        <v>0.33749999999999997</v>
      </c>
    </row>
    <row r="6" spans="1:11" x14ac:dyDescent="0.25">
      <c r="A6" s="7"/>
      <c r="B6" s="15">
        <v>13</v>
      </c>
      <c r="C6" s="15" t="str">
        <f>INDEX(Игроки_!$B$4:$B$27, MATCH(B6, Игроки_!$A$4:$A$27, 0))</f>
        <v>Гелдиев</v>
      </c>
      <c r="D6" s="15"/>
      <c r="E6" s="15"/>
      <c r="F6" s="18"/>
      <c r="G6" s="15">
        <v>18</v>
      </c>
      <c r="H6" s="15" t="str">
        <f>INDEX(Игроки_!$B$4:$B$27, MATCH(G6, Игроки_!$A$4:$A29, 0))</f>
        <v>Ерёмин</v>
      </c>
      <c r="I6" s="15"/>
      <c r="J6" s="15"/>
      <c r="K6" s="15"/>
    </row>
    <row r="7" spans="1:11" x14ac:dyDescent="0.25">
      <c r="A7" s="7"/>
      <c r="B7" s="7">
        <v>4</v>
      </c>
      <c r="C7" s="7" t="str">
        <f>INDEX(Игроки_!$B$4:$B$27, MATCH(B7, Игроки_!$A$4:$A$27, 0))</f>
        <v>Пиманов</v>
      </c>
      <c r="D7" s="7">
        <v>5</v>
      </c>
      <c r="E7" s="7" t="str">
        <f>INDEX(Игроки_!$B$4:$B29, MATCH(D7, Игроки_!$A$4:$A29, 0))</f>
        <v>Григоров</v>
      </c>
      <c r="F7" s="18"/>
      <c r="G7" s="7">
        <v>8</v>
      </c>
      <c r="H7" s="7" t="str">
        <f>INDEX(Игроки_!$B$4:$B$27, MATCH(G7, Игроки_!$A$4:$A29, 0))</f>
        <v>Мыльцева мл</v>
      </c>
      <c r="I7" s="7">
        <v>11</v>
      </c>
      <c r="J7" s="7" t="str">
        <f>INDEX(Игроки_!$B$4:$B$27, MATCH(I7, Игроки_!$A$4:$A29, 0))</f>
        <v>Цепелева</v>
      </c>
      <c r="K7" s="24">
        <v>0.54722222222222217</v>
      </c>
    </row>
    <row r="8" spans="1:11" x14ac:dyDescent="0.25">
      <c r="A8" s="7"/>
      <c r="B8" s="15">
        <v>19</v>
      </c>
      <c r="C8" s="15" t="str">
        <f>INDEX(Игроки_!$B$4:$B$27, MATCH(B8, Игроки_!$A$4:$A$27, 0))</f>
        <v>Пищанская</v>
      </c>
      <c r="D8" s="15">
        <v>20</v>
      </c>
      <c r="E8" s="15" t="str">
        <f>INDEX(Игроки_!$B$4:$B30, MATCH(D8, Игроки_!$A$4:$A30, 0))</f>
        <v>Фёдорова Анна</v>
      </c>
      <c r="F8" s="18"/>
      <c r="G8" s="15">
        <v>6</v>
      </c>
      <c r="H8" s="15" t="str">
        <f>INDEX(Игроки_!$B7:$B30, MATCH(G8, Игроки_!$A7:$A30, 0))</f>
        <v>Григорян</v>
      </c>
      <c r="I8" s="15">
        <v>21</v>
      </c>
      <c r="J8" s="15" t="str">
        <f>INDEX(Игроки_!$B$4:$B$27, MATCH(I8, Игроки_!$A$4:$A30, 0))</f>
        <v>Автайкина</v>
      </c>
      <c r="K8" s="25">
        <v>0.5444444444444444</v>
      </c>
    </row>
    <row r="9" spans="1:11" ht="16.5" thickBot="1" x14ac:dyDescent="0.3">
      <c r="A9" s="14"/>
      <c r="B9" s="14">
        <v>10</v>
      </c>
      <c r="C9" s="14" t="str">
        <f>INDEX(Игроки_!$B$4:$B$27, MATCH(B9, Игроки_!$A$4:$A$27, 0))</f>
        <v>Танчин</v>
      </c>
      <c r="D9" s="14">
        <v>22</v>
      </c>
      <c r="E9" s="14" t="str">
        <f>INDEX(Игроки_!$B$4:$B31, MATCH(D9, Игроки_!$A$4:$A31, 0))</f>
        <v xml:space="preserve">Помазан </v>
      </c>
      <c r="F9" s="19"/>
      <c r="G9" s="14">
        <v>16</v>
      </c>
      <c r="H9" s="14" t="str">
        <f>INDEX(Игроки_!$B8:$B31, MATCH(G9, Игроки_!$A8:$A31, 0))</f>
        <v>Кочетова</v>
      </c>
      <c r="I9" s="14">
        <v>17</v>
      </c>
      <c r="J9" s="14" t="str">
        <f>INDEX(Игроки_!$B$4:$B$27, MATCH(I9, Игроки_!$A$4:$A31, 0))</f>
        <v>Дегтярёва Лариса</v>
      </c>
      <c r="K9" s="26">
        <v>0.54513888888888895</v>
      </c>
    </row>
    <row r="10" spans="1:11" x14ac:dyDescent="0.25">
      <c r="A10" s="13">
        <v>7</v>
      </c>
      <c r="B10" s="13">
        <v>1</v>
      </c>
      <c r="C10" s="13" t="str">
        <f>INDEX(Игроки_!$B$4:$B$27, MATCH(B10, Игроки_!$A$4:$A$27, 0))</f>
        <v>Лукин</v>
      </c>
      <c r="D10" s="13">
        <v>13</v>
      </c>
      <c r="E10" s="13" t="str">
        <f>INDEX(Игроки_!$B$4:$B$27, MATCH(D10, Игроки_!$A$4:$A$27, 0))</f>
        <v>Гелдиев</v>
      </c>
      <c r="F10" s="20"/>
      <c r="G10" s="13">
        <v>8</v>
      </c>
      <c r="H10" s="13" t="str">
        <f>INDEX(Игроки_!$B$4:$B$27, MATCH(G10, Игроки_!$A$4:$A$27, 0))</f>
        <v>Мыльцева мл</v>
      </c>
      <c r="I10" s="13">
        <v>15</v>
      </c>
      <c r="J10" s="13" t="str">
        <f>INDEX(Игроки_!$B10:$B33, MATCH(I10, Игроки_!$A10:$A33, 0))</f>
        <v>Фёдорова Люба</v>
      </c>
      <c r="K10" s="27">
        <v>0.46527777777777773</v>
      </c>
    </row>
    <row r="11" spans="1:11" x14ac:dyDescent="0.25">
      <c r="A11" s="7"/>
      <c r="B11" s="15">
        <v>18</v>
      </c>
      <c r="C11" s="15" t="str">
        <f>INDEX(Игроки_!$B$4:$B$27, MATCH(B11, Игроки_!$A$4:$A$27, 0))</f>
        <v>Ерёмин</v>
      </c>
      <c r="D11" s="15">
        <v>22</v>
      </c>
      <c r="E11" s="15" t="str">
        <f>INDEX(Игроки_!$B$4:$B$27, MATCH(D11, Игроки_!$A$4:$A$27, 0))</f>
        <v xml:space="preserve">Помазан </v>
      </c>
      <c r="F11" s="18"/>
      <c r="G11" s="15">
        <v>6</v>
      </c>
      <c r="H11" s="15" t="str">
        <f>INDEX(Игроки_!$B$4:$B$27, MATCH(G11, Игроки_!$A$4:$A$27, 0))</f>
        <v>Григорян</v>
      </c>
      <c r="I11" s="15">
        <v>12</v>
      </c>
      <c r="J11" s="15" t="str">
        <f>INDEX(Игроки_!$B$4:$B$27, MATCH(I11, Игроки_!$A$4:$A34, 0))</f>
        <v>Деревянных</v>
      </c>
      <c r="K11" s="25">
        <v>0.34236111111111112</v>
      </c>
    </row>
    <row r="12" spans="1:11" x14ac:dyDescent="0.25">
      <c r="A12" s="7"/>
      <c r="B12" s="15">
        <v>16</v>
      </c>
      <c r="C12" s="15" t="str">
        <f>INDEX(Игроки_!$B$4:$B$27, MATCH(B12, Игроки_!$A$4:$A$27, 0))</f>
        <v>Кочетова</v>
      </c>
      <c r="D12" s="15"/>
      <c r="E12" s="15"/>
      <c r="F12" s="18"/>
      <c r="G12" s="15">
        <v>20</v>
      </c>
      <c r="H12" s="15" t="str">
        <f>INDEX(Игроки_!$B$4:$B$27, MATCH(G12, Игроки_!$A$4:$A$27, 0))</f>
        <v>Фёдорова Анна</v>
      </c>
      <c r="I12" s="15"/>
      <c r="J12" s="15"/>
      <c r="K12" s="15"/>
    </row>
    <row r="13" spans="1:11" x14ac:dyDescent="0.25">
      <c r="A13" s="7"/>
      <c r="B13" s="7">
        <v>4</v>
      </c>
      <c r="C13" s="7" t="str">
        <f>INDEX(Игроки_!$B$4:$B$27, MATCH(B13, Игроки_!$A$4:$A$27, 0))</f>
        <v>Пиманов</v>
      </c>
      <c r="D13" s="7">
        <v>10</v>
      </c>
      <c r="E13" s="7" t="str">
        <f>INDEX(Игроки_!$B$4:$B$27, MATCH(D13, Игроки_!$A$4:$A$27, 0))</f>
        <v>Танчин</v>
      </c>
      <c r="F13" s="18"/>
      <c r="G13" s="7">
        <v>9</v>
      </c>
      <c r="H13" s="7" t="str">
        <f>INDEX(Игроки_!$B$4:$B$27, MATCH(G13, Игроки_!$A$4:$A$27, 0))</f>
        <v>Изместьев</v>
      </c>
      <c r="I13" s="7">
        <v>14</v>
      </c>
      <c r="J13" s="7" t="str">
        <f>INDEX(Игроки_!$B$4:$B$27, MATCH(I13, Игроки_!$A$4:$A35, 0))</f>
        <v>Луданов</v>
      </c>
      <c r="K13" s="24">
        <v>0.46666666666666662</v>
      </c>
    </row>
    <row r="14" spans="1:11" x14ac:dyDescent="0.25">
      <c r="A14" s="7"/>
      <c r="B14" s="15">
        <v>11</v>
      </c>
      <c r="C14" s="15" t="str">
        <f>INDEX(Игроки_!$B$4:$B$27, MATCH(B14, Игроки_!$A$4:$A$27, 0))</f>
        <v>Цепелева</v>
      </c>
      <c r="D14" s="15">
        <v>17</v>
      </c>
      <c r="E14" s="15" t="str">
        <f>INDEX(Игроки_!$B$4:$B$27, MATCH(D14, Игроки_!$A$4:$A$27, 0))</f>
        <v>Дегтярёва Лариса</v>
      </c>
      <c r="F14" s="18"/>
      <c r="G14" s="15">
        <v>3</v>
      </c>
      <c r="H14" s="15" t="str">
        <f>INDEX(Игроки_!$B$4:$B$27, MATCH(G14, Игроки_!$A$4:$A$27, 0))</f>
        <v>Дегтярёва Мила</v>
      </c>
      <c r="I14" s="15">
        <v>7</v>
      </c>
      <c r="J14" s="15" t="str">
        <f>INDEX(Игроки_!$B$4:$B$27, MATCH(I14, Игроки_!$A$4:$A36, 0))</f>
        <v>Пищанский</v>
      </c>
      <c r="K14" s="25">
        <v>0.30069444444444443</v>
      </c>
    </row>
    <row r="15" spans="1:11" ht="16.5" thickBot="1" x14ac:dyDescent="0.3">
      <c r="A15" s="14"/>
      <c r="B15" s="14">
        <v>2</v>
      </c>
      <c r="C15" s="14" t="str">
        <f>INDEX(Игроки_!$B$4:$B$27, MATCH(B15, Игроки_!$A$4:$A$27, 0))</f>
        <v>Нечаев</v>
      </c>
      <c r="D15" s="14">
        <v>21</v>
      </c>
      <c r="E15" s="14" t="str">
        <f>INDEX(Игроки_!$B$4:$B$27, MATCH(D15, Игроки_!$A$4:$A$27, 0))</f>
        <v>Автайкина</v>
      </c>
      <c r="F15" s="19"/>
      <c r="G15" s="14">
        <v>5</v>
      </c>
      <c r="H15" s="14" t="str">
        <f>INDEX(Игроки_!$B$4:$B$27, MATCH(G15, Игроки_!$A$4:$A$27, 0))</f>
        <v>Григоров</v>
      </c>
      <c r="I15" s="14">
        <v>19</v>
      </c>
      <c r="J15" s="14" t="str">
        <f>INDEX(Игроки_!$B$4:$B$27, MATCH(I15, Игроки_!$A$4:$A37, 0))</f>
        <v>Пищанская</v>
      </c>
      <c r="K15" s="26">
        <v>0.46319444444444446</v>
      </c>
    </row>
    <row r="16" spans="1:11" x14ac:dyDescent="0.25">
      <c r="A16" s="13">
        <v>8</v>
      </c>
      <c r="B16" s="13">
        <v>4</v>
      </c>
      <c r="C16" s="13" t="str">
        <f>INDEX(Игроки_!$B$4:$B$27, MATCH(B16, Игроки_!$A$4:$A$27, 0))</f>
        <v>Пиманов</v>
      </c>
      <c r="D16" s="13">
        <v>13</v>
      </c>
      <c r="E16" s="13" t="str">
        <f>INDEX(Игроки_!$B$4:$B$27, MATCH(D16, Игроки_!$A$4:$A$27, 0))</f>
        <v>Гелдиев</v>
      </c>
      <c r="F16" s="20"/>
      <c r="G16" s="13">
        <v>1</v>
      </c>
      <c r="H16" s="13" t="str">
        <f>INDEX(Игроки_!$B$4:$B$27, MATCH(G16, Игроки_!$A$4:$A$27, 0))</f>
        <v>Лукин</v>
      </c>
      <c r="I16" s="13">
        <v>2</v>
      </c>
      <c r="J16" s="13" t="str">
        <f>INDEX(Игроки_!$B4:$B39, MATCH(I16, Игроки_!$A4:$A39, 0))</f>
        <v>Нечаев</v>
      </c>
      <c r="K16" s="27">
        <v>0.29722222222222222</v>
      </c>
    </row>
    <row r="17" spans="1:11" x14ac:dyDescent="0.25">
      <c r="A17" s="7"/>
      <c r="B17" s="15">
        <v>3</v>
      </c>
      <c r="C17" s="15" t="str">
        <f>INDEX(Игроки_!$B$4:$B$27, MATCH(B17, Игроки_!$A$4:$A$27, 0))</f>
        <v>Дегтярёва Мила</v>
      </c>
      <c r="D17" s="15">
        <v>10</v>
      </c>
      <c r="E17" s="15" t="str">
        <f>INDEX(Игроки_!$B$4:$B$27, MATCH(D17, Игроки_!$A$4:$A$27, 0))</f>
        <v>Танчин</v>
      </c>
      <c r="F17" s="18"/>
      <c r="G17" s="15">
        <v>7</v>
      </c>
      <c r="H17" s="15" t="str">
        <f>INDEX(Игроки_!$B$4:$B$27, MATCH(G17, Игроки_!$A$4:$A$27, 0))</f>
        <v>Пищанский</v>
      </c>
      <c r="I17" s="15">
        <v>9</v>
      </c>
      <c r="J17" s="15" t="str">
        <f>INDEX(Игроки_!$B$4:$B$27, MATCH(I17, Игроки_!$A$4:$A40, 0))</f>
        <v>Изместьев</v>
      </c>
      <c r="K17" s="25">
        <v>0.2590277777777778</v>
      </c>
    </row>
    <row r="18" spans="1:11" x14ac:dyDescent="0.25">
      <c r="A18" s="7"/>
      <c r="B18" s="15">
        <v>21</v>
      </c>
      <c r="C18" s="15" t="str">
        <f>INDEX(Игроки_!$B$4:$B$27, MATCH(B18, Игроки_!$A$4:$A$27, 0))</f>
        <v>Автайкина</v>
      </c>
      <c r="D18" s="15"/>
      <c r="E18" s="15"/>
      <c r="F18" s="18"/>
      <c r="G18" s="15">
        <v>20</v>
      </c>
      <c r="H18" s="15" t="str">
        <f>INDEX(Игроки_!$B$4:$B$27, MATCH(G18, Игроки_!$A$4:$A$27, 0))</f>
        <v>Фёдорова Анна</v>
      </c>
      <c r="I18" s="15"/>
      <c r="J18" s="15"/>
      <c r="K18" s="15"/>
    </row>
    <row r="19" spans="1:11" x14ac:dyDescent="0.25">
      <c r="A19" s="7"/>
      <c r="B19" s="7">
        <v>12</v>
      </c>
      <c r="C19" s="7" t="str">
        <f>INDEX(Игроки_!$B$4:$B$27, MATCH(B19, Игроки_!$A$4:$A$27, 0))</f>
        <v>Деревянных</v>
      </c>
      <c r="D19" s="7">
        <v>18</v>
      </c>
      <c r="E19" s="7" t="str">
        <f>INDEX(Игроки_!$B$4:$B$27, MATCH(D19, Игроки_!$A$4:$A$27, 0))</f>
        <v>Ерёмин</v>
      </c>
      <c r="F19" s="18"/>
      <c r="G19" s="7">
        <v>16</v>
      </c>
      <c r="H19" s="7" t="str">
        <f>INDEX(Игроки_!$B$4:$B$27, MATCH(G19, Игроки_!$A$4:$A$27, 0))</f>
        <v>Кочетова</v>
      </c>
      <c r="I19" s="7">
        <v>22</v>
      </c>
      <c r="J19" s="7" t="str">
        <f>INDEX(Игроки_!$B$4:$B$27, MATCH(I19, Игроки_!$A$4:$A41, 0))</f>
        <v xml:space="preserve">Помазан </v>
      </c>
      <c r="K19" s="24">
        <v>0.54166666666666663</v>
      </c>
    </row>
    <row r="20" spans="1:11" x14ac:dyDescent="0.25">
      <c r="A20" s="7"/>
      <c r="B20" s="15">
        <v>6</v>
      </c>
      <c r="C20" s="15" t="str">
        <f>INDEX(Игроки_!$B$4:$B$27, MATCH(B20, Игроки_!$A$4:$A$27, 0))</f>
        <v>Григорян</v>
      </c>
      <c r="D20" s="15">
        <v>17</v>
      </c>
      <c r="E20" s="15" t="str">
        <f>INDEX(Игроки_!$B$4:$B$27, MATCH(D20, Игроки_!$A$4:$A$27, 0))</f>
        <v>Дегтярёва Лариса</v>
      </c>
      <c r="F20" s="18"/>
      <c r="G20" s="15">
        <v>5</v>
      </c>
      <c r="H20" s="15" t="str">
        <f>INDEX(Игроки_!$B$4:$B$27, MATCH(G20, Игроки_!$A$4:$A$27, 0))</f>
        <v>Григоров</v>
      </c>
      <c r="I20" s="15">
        <v>11</v>
      </c>
      <c r="J20" s="15" t="str">
        <f>INDEX(Игроки_!$B$4:$B$27, MATCH(I20, Игроки_!$A$4:$A42, 0))</f>
        <v>Цепелева</v>
      </c>
      <c r="K20" s="25">
        <v>0.4201388888888889</v>
      </c>
    </row>
    <row r="21" spans="1:11" ht="16.5" thickBot="1" x14ac:dyDescent="0.3">
      <c r="A21" s="14"/>
      <c r="B21" s="14">
        <v>8</v>
      </c>
      <c r="C21" s="14" t="str">
        <f>INDEX(Игроки_!$B$4:$B$27, MATCH(B21, Игроки_!$A$4:$A$27, 0))</f>
        <v>Мыльцева мл</v>
      </c>
      <c r="D21" s="14">
        <v>14</v>
      </c>
      <c r="E21" s="14" t="str">
        <f>INDEX(Игроки_!$B$4:$B$27, MATCH(D21, Игроки_!$A$4:$A$27, 0))</f>
        <v>Луданов</v>
      </c>
      <c r="F21" s="19"/>
      <c r="G21" s="14">
        <v>15</v>
      </c>
      <c r="H21" s="14" t="str">
        <f>INDEX(Игроки_!$B$4:$B$27, MATCH(G21, Игроки_!$A$4:$A$27, 0))</f>
        <v>Фёдорова Люба</v>
      </c>
      <c r="I21" s="14">
        <v>19</v>
      </c>
      <c r="J21" s="14" t="str">
        <f>INDEX(Игроки_!$B$4:$B$27, MATCH(I21, Игроки_!$A$4:$A43, 0))</f>
        <v>Пищанская</v>
      </c>
      <c r="K21" s="26">
        <v>0.25486111111111109</v>
      </c>
    </row>
    <row r="22" spans="1:11" x14ac:dyDescent="0.25">
      <c r="A22" s="13">
        <v>9</v>
      </c>
      <c r="B22" s="13">
        <v>1</v>
      </c>
      <c r="C22" s="13" t="str">
        <f>INDEX(Игроки_!$B$4:$B$27, MATCH(B22, Игроки_!$A$4:$A$27, 0))</f>
        <v>Лукин</v>
      </c>
      <c r="D22" s="13">
        <v>6</v>
      </c>
      <c r="E22" s="13" t="str">
        <f>INDEX(Игроки_!$B$4:$B$27, MATCH(D22, Игроки_!$A$4:$A$27, 0))</f>
        <v>Григорян</v>
      </c>
      <c r="F22" s="20"/>
      <c r="G22" s="13">
        <v>7</v>
      </c>
      <c r="H22" s="13" t="str">
        <f>INDEX(Игроки_!$B$4:$B$27, MATCH(G22, Игроки_!$A$4:$A$27, 0))</f>
        <v>Пищанский</v>
      </c>
      <c r="I22" s="13">
        <v>10</v>
      </c>
      <c r="J22" s="13" t="str">
        <f>INDEX(Игроки_!$B$4:$B$27, MATCH(I22, Игроки_!$A$4:$A45, 0))</f>
        <v>Танчин</v>
      </c>
      <c r="K22" s="27">
        <v>0.38055555555555554</v>
      </c>
    </row>
    <row r="23" spans="1:11" x14ac:dyDescent="0.25">
      <c r="A23" s="7"/>
      <c r="B23" s="15">
        <v>5</v>
      </c>
      <c r="C23" s="15" t="str">
        <f>INDEX(Игроки_!$B$4:$B$27, MATCH(B23, Игроки_!$A$4:$A$27, 0))</f>
        <v>Григоров</v>
      </c>
      <c r="D23" s="15">
        <v>13</v>
      </c>
      <c r="E23" s="15" t="str">
        <f>INDEX(Игроки_!$B$4:$B$27, MATCH(D23, Игроки_!$A$4:$A$27, 0))</f>
        <v>Гелдиев</v>
      </c>
      <c r="F23" s="18"/>
      <c r="G23" s="15">
        <v>2</v>
      </c>
      <c r="H23" s="15" t="str">
        <f>INDEX(Игроки_!$B$4:$B$27, MATCH(G23, Игроки_!$A$4:$A$27, 0))</f>
        <v>Нечаев</v>
      </c>
      <c r="I23" s="15">
        <v>9</v>
      </c>
      <c r="J23" s="15" t="str">
        <f>INDEX(Игроки_!$B$4:$B$27, MATCH(I23, Игроки_!$A$4:$A46, 0))</f>
        <v>Изместьев</v>
      </c>
      <c r="K23" s="25">
        <v>0.3840277777777778</v>
      </c>
    </row>
    <row r="24" spans="1:11" x14ac:dyDescent="0.25">
      <c r="A24" s="7"/>
      <c r="B24" s="15">
        <v>18</v>
      </c>
      <c r="C24" s="15" t="str">
        <f>INDEX(Игроки_!$B$4:$B$27, MATCH(B24, Игроки_!$A$4:$A$27, 0))</f>
        <v>Ерёмин</v>
      </c>
      <c r="D24" s="15"/>
      <c r="E24" s="15"/>
      <c r="F24" s="18"/>
      <c r="G24" s="15">
        <v>20</v>
      </c>
      <c r="H24" s="15" t="str">
        <f>INDEX(Игроки_!$B$4:$B$27, MATCH(G24, Игроки_!$A$4:$A$27, 0))</f>
        <v>Фёдорова Анна</v>
      </c>
      <c r="I24" s="15"/>
      <c r="J24" s="15"/>
      <c r="K24" s="15"/>
    </row>
    <row r="25" spans="1:11" x14ac:dyDescent="0.25">
      <c r="A25" s="7"/>
      <c r="B25" s="7">
        <v>12</v>
      </c>
      <c r="C25" s="7" t="str">
        <f>INDEX(Игроки_!$B$4:$B$27, MATCH(B25, Игроки_!$A$4:$A$27, 0))</f>
        <v>Деревянных</v>
      </c>
      <c r="D25" s="7">
        <v>19</v>
      </c>
      <c r="E25" s="7" t="str">
        <f>INDEX(Игроки_!$B$4:$B$27, MATCH(D25, Игроки_!$A$4:$A$27, 0))</f>
        <v>Пищанская</v>
      </c>
      <c r="F25" s="18"/>
      <c r="G25" s="7">
        <v>11</v>
      </c>
      <c r="H25" s="7" t="str">
        <f>INDEX(Игроки_!$B$4:$B$27, MATCH(G25, Игроки_!$A$4:$A$27, 0))</f>
        <v>Цепелева</v>
      </c>
      <c r="I25" s="7">
        <v>14</v>
      </c>
      <c r="J25" s="7" t="str">
        <f>INDEX(Игроки_!$B$4:$B$27, MATCH(I25, Игроки_!$A$4:$A47, 0))</f>
        <v>Луданов</v>
      </c>
      <c r="K25" s="24">
        <v>0.38194444444444442</v>
      </c>
    </row>
    <row r="26" spans="1:11" x14ac:dyDescent="0.25">
      <c r="A26" s="7"/>
      <c r="B26" s="15">
        <v>4</v>
      </c>
      <c r="C26" s="15" t="str">
        <f>INDEX(Игроки_!$B$4:$B$27, MATCH(B26, Игроки_!$A$4:$A$27, 0))</f>
        <v>Пиманов</v>
      </c>
      <c r="D26" s="15">
        <v>21</v>
      </c>
      <c r="E26" s="15" t="str">
        <f>INDEX(Игроки_!$B$4:$B$27, MATCH(D26, Игроки_!$A$4:$A$27, 0))</f>
        <v>Автайкина</v>
      </c>
      <c r="F26" s="18"/>
      <c r="G26" s="15">
        <v>8</v>
      </c>
      <c r="H26" s="15" t="str">
        <f>INDEX(Игроки_!$B$4:$B$27, MATCH(G26, Игроки_!$A$4:$A$27, 0))</f>
        <v>Мыльцева мл</v>
      </c>
      <c r="I26" s="15">
        <v>16</v>
      </c>
      <c r="J26" s="15" t="str">
        <f>INDEX(Игроки_!$B$4:$B$27, MATCH(I26, Игроки_!$A$4:$A48, 0))</f>
        <v>Кочетова</v>
      </c>
      <c r="K26" s="25">
        <v>0.13263888888888889</v>
      </c>
    </row>
    <row r="27" spans="1:11" ht="16.5" thickBot="1" x14ac:dyDescent="0.3">
      <c r="A27" s="14"/>
      <c r="B27" s="14">
        <v>17</v>
      </c>
      <c r="C27" s="14" t="str">
        <f>INDEX(Игроки_!$B$4:$B$27, MATCH(B27, Игроки_!$A$4:$A$27, 0))</f>
        <v>Дегтярёва Лариса</v>
      </c>
      <c r="D27" s="14">
        <v>22</v>
      </c>
      <c r="E27" s="14" t="str">
        <f>INDEX(Игроки_!$B$4:$B$27, MATCH(D27, Игроки_!$A$4:$A$27, 0))</f>
        <v xml:space="preserve">Помазан </v>
      </c>
      <c r="F27" s="19"/>
      <c r="G27" s="14">
        <v>3</v>
      </c>
      <c r="H27" s="14" t="str">
        <f>INDEX(Игроки_!$B$4:$B$27, MATCH(G27, Игроки_!$A$4:$A$27, 0))</f>
        <v>Дегтярёва Мила</v>
      </c>
      <c r="I27" s="14">
        <v>15</v>
      </c>
      <c r="J27" s="14" t="str">
        <f>INDEX(Игроки_!$B$4:$B$27, MATCH(I27, Игроки_!$A$4:$A49, 0))</f>
        <v>Фёдорова Люба</v>
      </c>
      <c r="K27" s="26">
        <v>0.29722222222222222</v>
      </c>
    </row>
    <row r="28" spans="1:11" x14ac:dyDescent="0.25">
      <c r="A28" s="13">
        <v>10</v>
      </c>
      <c r="B28" s="13">
        <v>2</v>
      </c>
      <c r="C28" s="13" t="str">
        <f>INDEX(Игроки_!$B$4:$B$27, MATCH(B28, Игроки_!$A$4:$A$27, 0))</f>
        <v>Нечаев</v>
      </c>
      <c r="D28" s="13">
        <v>8</v>
      </c>
      <c r="E28" s="13" t="str">
        <f>INDEX(Игроки_!$B$4:$B$27, MATCH(D28, Игроки_!$A$4:$A$27, 0))</f>
        <v>Мыльцева мл</v>
      </c>
      <c r="F28" s="20"/>
      <c r="G28" s="13">
        <v>9</v>
      </c>
      <c r="H28" s="13" t="str">
        <f>INDEX(Игроки_!$B$4:$B$27, MATCH(G28, Игроки_!$A$4:$A$27, 0))</f>
        <v>Изместьев</v>
      </c>
      <c r="I28" s="13">
        <v>16</v>
      </c>
      <c r="J28" s="13" t="str">
        <f>INDEX(Игроки_!$B$4:$B$27, MATCH(I28, Игроки_!$A$4:$A51, 0))</f>
        <v>Кочетова</v>
      </c>
      <c r="K28" s="27">
        <v>0.33819444444444446</v>
      </c>
    </row>
    <row r="29" spans="1:11" x14ac:dyDescent="0.25">
      <c r="A29" s="7"/>
      <c r="B29" s="15">
        <v>10</v>
      </c>
      <c r="C29" s="15" t="str">
        <f>INDEX(Игроки_!$B$4:$B$27, MATCH(B29, Игроки_!$A$4:$A$27, 0))</f>
        <v>Танчин</v>
      </c>
      <c r="D29" s="15">
        <v>19</v>
      </c>
      <c r="E29" s="15" t="str">
        <f>INDEX(Игроки_!$B$4:$B$27, MATCH(D29, Игроки_!$A$4:$A$27, 0))</f>
        <v>Пищанская</v>
      </c>
      <c r="F29" s="18"/>
      <c r="G29" s="15">
        <v>1</v>
      </c>
      <c r="H29" s="15" t="str">
        <f>INDEX(Игроки_!$B$4:$B$27, MATCH(G29, Игроки_!$A$4:$A$27, 0))</f>
        <v>Лукин</v>
      </c>
      <c r="I29" s="15">
        <v>11</v>
      </c>
      <c r="J29" s="15" t="str">
        <f>INDEX(Игроки_!$B$4:$B$27, MATCH(I29, Игроки_!$A$4:$A52, 0))</f>
        <v>Цепелева</v>
      </c>
      <c r="K29" s="25">
        <v>0.33819444444444446</v>
      </c>
    </row>
    <row r="30" spans="1:11" x14ac:dyDescent="0.25">
      <c r="A30" s="7"/>
      <c r="B30" s="15">
        <v>21</v>
      </c>
      <c r="C30" s="15" t="str">
        <f>INDEX(Игроки_!$B$4:$B$27, MATCH(B30, Игроки_!$A$4:$A$27, 0))</f>
        <v>Автайкина</v>
      </c>
      <c r="D30" s="15"/>
      <c r="E30" s="15"/>
      <c r="F30" s="18"/>
      <c r="G30" s="15">
        <v>22</v>
      </c>
      <c r="H30" s="15" t="str">
        <f>INDEX(Игроки_!$B$4:$B$27, MATCH(G30, Игроки_!$A$4:$A$27, 0))</f>
        <v xml:space="preserve">Помазан </v>
      </c>
      <c r="I30" s="15"/>
      <c r="J30" s="15"/>
      <c r="K30" s="15"/>
    </row>
    <row r="31" spans="1:11" x14ac:dyDescent="0.25">
      <c r="A31" s="7"/>
      <c r="B31" s="7">
        <v>17</v>
      </c>
      <c r="C31" s="7" t="str">
        <f>INDEX(Игроки_!$B$4:$B$27, MATCH(B31, Игроки_!$A$4:$A$27, 0))</f>
        <v>Дегтярёва Лариса</v>
      </c>
      <c r="D31" s="7">
        <v>20</v>
      </c>
      <c r="E31" s="7" t="str">
        <f>INDEX(Игроки_!$B$4:$B$27, MATCH(D31, Игроки_!$A$4:$A$27, 0))</f>
        <v>Фёдорова Анна</v>
      </c>
      <c r="F31" s="18">
        <v>12</v>
      </c>
      <c r="G31" s="7">
        <v>12</v>
      </c>
      <c r="H31" s="7" t="str">
        <f>INDEX(Игроки_!$B$4:$B$27, MATCH(G31, Игроки_!$A$4:$A$27, 0))</f>
        <v>Деревянных</v>
      </c>
      <c r="I31" s="7">
        <v>14</v>
      </c>
      <c r="J31" s="7" t="str">
        <f>INDEX(Игроки_!$B$4:$B$27, MATCH(I31, Игроки_!$A$4:$A53, 0))</f>
        <v>Луданов</v>
      </c>
      <c r="K31" s="24">
        <v>5.0694444444444452E-2</v>
      </c>
    </row>
    <row r="32" spans="1:11" x14ac:dyDescent="0.25">
      <c r="A32" s="7"/>
      <c r="B32" s="15">
        <v>6</v>
      </c>
      <c r="C32" s="15" t="str">
        <f>INDEX(Игроки_!$B$4:$B$27, MATCH(B32, Игроки_!$A$4:$A$27, 0))</f>
        <v>Григорян</v>
      </c>
      <c r="D32" s="15">
        <v>15</v>
      </c>
      <c r="E32" s="15" t="str">
        <f>INDEX(Игроки_!$B$4:$B$27, MATCH(D32, Игроки_!$A$4:$A$27, 0))</f>
        <v>Фёдорова Люба</v>
      </c>
      <c r="F32" s="18"/>
      <c r="G32" s="15">
        <v>4</v>
      </c>
      <c r="H32" s="15" t="str">
        <f>INDEX(Игроки_!$B$4:$B$27, MATCH(G32, Игроки_!$A$4:$A$27, 0))</f>
        <v>Пиманов</v>
      </c>
      <c r="I32" s="15">
        <v>18</v>
      </c>
      <c r="J32" s="15" t="str">
        <f>INDEX(Игроки_!$B$4:$B$27, MATCH(I32, Игроки_!$A$4:$A54, 0))</f>
        <v>Ерёмин</v>
      </c>
      <c r="K32" s="25">
        <v>0.25555555555555559</v>
      </c>
    </row>
    <row r="33" spans="1:11" x14ac:dyDescent="0.25">
      <c r="A33" s="7"/>
      <c r="B33" s="7">
        <v>7</v>
      </c>
      <c r="C33" s="7" t="str">
        <f>INDEX(Игроки_!$B$4:$B$27, MATCH(B33, Игроки_!$A$4:$A$27, 0))</f>
        <v>Пищанский</v>
      </c>
      <c r="D33" s="7">
        <v>13</v>
      </c>
      <c r="E33" s="7" t="str">
        <f>INDEX(Игроки_!$B$4:$B$27, MATCH(D33, Игроки_!$A$4:$A$27, 0))</f>
        <v>Гелдиев</v>
      </c>
      <c r="F33" s="18"/>
      <c r="G33" s="7">
        <v>3</v>
      </c>
      <c r="H33" s="7" t="str">
        <f>INDEX(Игроки_!$B$4:$B$27, MATCH(G33, Игроки_!$A$4:$A$27, 0))</f>
        <v>Дегтярёва Мила</v>
      </c>
      <c r="I33" s="7">
        <v>5</v>
      </c>
      <c r="J33" s="7" t="str">
        <f>INDEX(Игроки_!$B$4:$B$27, MATCH(I33, Игроки_!$A$4:$A55, 0))</f>
        <v>Григоров</v>
      </c>
      <c r="K33" s="24">
        <v>0.54166666666666663</v>
      </c>
    </row>
  </sheetData>
  <pageMargins left="0.25" right="0.25" top="0.75" bottom="0.75" header="0.3" footer="0.3"/>
  <pageSetup paperSize="9" scale="9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10" sqref="W10"/>
    </sheetView>
  </sheetViews>
  <sheetFormatPr defaultRowHeight="15" x14ac:dyDescent="0.25"/>
  <cols>
    <col min="1" max="1" width="9.7109375" customWidth="1"/>
    <col min="2" max="2" width="32" customWidth="1"/>
  </cols>
  <sheetData>
    <row r="1" spans="1:25" x14ac:dyDescent="0.25">
      <c r="A1" s="3" t="s">
        <v>46</v>
      </c>
      <c r="B1" s="3" t="s">
        <v>1</v>
      </c>
      <c r="C1" s="3" t="s">
        <v>33</v>
      </c>
      <c r="D1" s="3"/>
      <c r="E1" s="3" t="s">
        <v>34</v>
      </c>
      <c r="F1" s="3"/>
      <c r="G1" s="3" t="s">
        <v>35</v>
      </c>
      <c r="H1" s="3"/>
      <c r="I1" s="3" t="s">
        <v>36</v>
      </c>
      <c r="J1" s="3"/>
      <c r="K1" s="3" t="s">
        <v>37</v>
      </c>
      <c r="L1" s="3"/>
      <c r="M1" s="3" t="s">
        <v>38</v>
      </c>
      <c r="N1" s="3"/>
      <c r="O1" s="3" t="s">
        <v>39</v>
      </c>
      <c r="P1" s="3"/>
      <c r="Q1" s="3" t="s">
        <v>40</v>
      </c>
      <c r="R1" s="3"/>
      <c r="S1" s="3" t="s">
        <v>41</v>
      </c>
      <c r="T1" s="3" t="s">
        <v>42</v>
      </c>
      <c r="U1" s="3" t="s">
        <v>43</v>
      </c>
      <c r="V1" s="3"/>
      <c r="W1" s="3" t="s">
        <v>44</v>
      </c>
      <c r="X1" s="21" t="s">
        <v>45</v>
      </c>
      <c r="Y1" s="21" t="s">
        <v>46</v>
      </c>
    </row>
    <row r="2" spans="1:25" x14ac:dyDescent="0.25">
      <c r="A2" s="3">
        <v>1</v>
      </c>
      <c r="B2" s="6" t="s">
        <v>25</v>
      </c>
      <c r="C2" s="22" t="s">
        <v>47</v>
      </c>
      <c r="D2" s="3">
        <v>12</v>
      </c>
      <c r="E2" s="22" t="s">
        <v>62</v>
      </c>
      <c r="F2" s="3">
        <v>7</v>
      </c>
      <c r="G2" s="22" t="s">
        <v>69</v>
      </c>
      <c r="H2" s="3">
        <v>1</v>
      </c>
      <c r="I2" s="22" t="s">
        <v>67</v>
      </c>
      <c r="J2" s="3">
        <v>13</v>
      </c>
      <c r="K2" s="22" t="s">
        <v>58</v>
      </c>
      <c r="L2" s="3">
        <v>-5</v>
      </c>
      <c r="M2" s="22" t="s">
        <v>83</v>
      </c>
      <c r="N2" s="3">
        <v>1</v>
      </c>
      <c r="O2" s="22" t="s">
        <v>87</v>
      </c>
      <c r="P2" s="3">
        <v>6</v>
      </c>
      <c r="Q2" s="22" t="s">
        <v>61</v>
      </c>
      <c r="R2" s="3">
        <v>7</v>
      </c>
      <c r="S2" s="22" t="s">
        <v>68</v>
      </c>
      <c r="T2" s="3">
        <v>-1</v>
      </c>
      <c r="U2" s="22" t="s">
        <v>67</v>
      </c>
      <c r="V2" s="3">
        <v>13</v>
      </c>
      <c r="W2" s="3">
        <f t="shared" ref="W2:W23" si="0">COUNTIF(D2:V2,"&gt; 0")</f>
        <v>8</v>
      </c>
      <c r="X2" s="3">
        <f t="shared" ref="X2:X23" si="1">D2+F2+H2+J2+L2+N2+P2+R2+T2+V2</f>
        <v>54</v>
      </c>
      <c r="Y2" s="3"/>
    </row>
    <row r="3" spans="1:25" x14ac:dyDescent="0.25">
      <c r="A3" s="3">
        <v>2</v>
      </c>
      <c r="B3" s="4" t="s">
        <v>12</v>
      </c>
      <c r="C3" s="28"/>
      <c r="D3" s="23"/>
      <c r="E3" s="22" t="s">
        <v>62</v>
      </c>
      <c r="F3" s="3">
        <v>7</v>
      </c>
      <c r="G3" s="22" t="s">
        <v>60</v>
      </c>
      <c r="H3" s="3">
        <v>8</v>
      </c>
      <c r="I3" s="22" t="s">
        <v>47</v>
      </c>
      <c r="J3" s="3">
        <v>12</v>
      </c>
      <c r="K3" s="22" t="s">
        <v>80</v>
      </c>
      <c r="L3" s="3">
        <v>5</v>
      </c>
      <c r="M3" s="22" t="s">
        <v>48</v>
      </c>
      <c r="N3" s="3">
        <v>9</v>
      </c>
      <c r="O3" s="22" t="s">
        <v>80</v>
      </c>
      <c r="P3" s="3">
        <v>5</v>
      </c>
      <c r="Q3" s="22" t="s">
        <v>61</v>
      </c>
      <c r="R3" s="3">
        <v>7</v>
      </c>
      <c r="S3" s="22" t="s">
        <v>95</v>
      </c>
      <c r="T3" s="3">
        <v>4</v>
      </c>
      <c r="U3" s="22" t="s">
        <v>56</v>
      </c>
      <c r="V3" s="3">
        <v>-12</v>
      </c>
      <c r="W3" s="3">
        <f t="shared" si="0"/>
        <v>8</v>
      </c>
      <c r="X3" s="3">
        <f t="shared" si="1"/>
        <v>45</v>
      </c>
      <c r="Y3" s="3"/>
    </row>
    <row r="4" spans="1:25" x14ac:dyDescent="0.25">
      <c r="A4" s="3">
        <v>3</v>
      </c>
      <c r="B4" s="5" t="s">
        <v>10</v>
      </c>
      <c r="C4" s="22" t="s">
        <v>53</v>
      </c>
      <c r="D4" s="3">
        <v>-1</v>
      </c>
      <c r="E4" s="22" t="s">
        <v>48</v>
      </c>
      <c r="F4" s="3">
        <v>9</v>
      </c>
      <c r="G4" s="22" t="s">
        <v>61</v>
      </c>
      <c r="H4" s="3">
        <v>7</v>
      </c>
      <c r="I4" s="22" t="s">
        <v>47</v>
      </c>
      <c r="J4" s="3">
        <v>12</v>
      </c>
      <c r="K4" s="22" t="s">
        <v>77</v>
      </c>
      <c r="L4" s="3">
        <v>-3</v>
      </c>
      <c r="M4" s="22" t="s">
        <v>83</v>
      </c>
      <c r="N4" s="3">
        <v>1</v>
      </c>
      <c r="O4" s="22" t="s">
        <v>91</v>
      </c>
      <c r="P4" s="3">
        <v>4</v>
      </c>
      <c r="Q4" s="22" t="s">
        <v>54</v>
      </c>
      <c r="R4" s="3">
        <v>1</v>
      </c>
      <c r="S4" s="22" t="s">
        <v>95</v>
      </c>
      <c r="T4" s="3">
        <v>4</v>
      </c>
      <c r="U4" s="22" t="s">
        <v>54</v>
      </c>
      <c r="V4" s="3">
        <v>1</v>
      </c>
      <c r="W4" s="3">
        <f t="shared" si="0"/>
        <v>8</v>
      </c>
      <c r="X4" s="3">
        <f t="shared" si="1"/>
        <v>35</v>
      </c>
      <c r="Y4" s="3"/>
    </row>
    <row r="5" spans="1:25" x14ac:dyDescent="0.25">
      <c r="A5" s="3">
        <v>4</v>
      </c>
      <c r="B5" s="4" t="s">
        <v>27</v>
      </c>
      <c r="C5" s="22" t="s">
        <v>54</v>
      </c>
      <c r="D5" s="3">
        <v>1</v>
      </c>
      <c r="E5" s="22" t="s">
        <v>65</v>
      </c>
      <c r="F5" s="3">
        <v>1</v>
      </c>
      <c r="G5" s="22" t="s">
        <v>71</v>
      </c>
      <c r="H5" s="3">
        <v>5</v>
      </c>
      <c r="I5" s="22" t="s">
        <v>74</v>
      </c>
      <c r="J5" s="3">
        <v>11</v>
      </c>
      <c r="K5" s="22" t="s">
        <v>79</v>
      </c>
      <c r="L5" s="3">
        <v>3</v>
      </c>
      <c r="M5" s="22" t="s">
        <v>50</v>
      </c>
      <c r="N5" s="3">
        <v>-2</v>
      </c>
      <c r="O5" s="22" t="s">
        <v>65</v>
      </c>
      <c r="P5" s="3">
        <v>1</v>
      </c>
      <c r="Q5" s="22" t="s">
        <v>54</v>
      </c>
      <c r="R5" s="3">
        <v>1</v>
      </c>
      <c r="S5" s="22" t="s">
        <v>69</v>
      </c>
      <c r="T5" s="3">
        <v>1</v>
      </c>
      <c r="U5" s="22" t="s">
        <v>53</v>
      </c>
      <c r="V5" s="3">
        <v>-1</v>
      </c>
      <c r="W5" s="3">
        <f t="shared" si="0"/>
        <v>8</v>
      </c>
      <c r="X5" s="3">
        <f t="shared" si="1"/>
        <v>21</v>
      </c>
      <c r="Y5" s="3"/>
    </row>
    <row r="6" spans="1:25" x14ac:dyDescent="0.25">
      <c r="A6" s="3">
        <v>5</v>
      </c>
      <c r="B6" s="4" t="s">
        <v>13</v>
      </c>
      <c r="C6" s="22" t="s">
        <v>48</v>
      </c>
      <c r="D6" s="3">
        <v>9</v>
      </c>
      <c r="E6" s="22" t="s">
        <v>60</v>
      </c>
      <c r="F6" s="3">
        <v>8</v>
      </c>
      <c r="G6" s="22" t="s">
        <v>67</v>
      </c>
      <c r="H6" s="3">
        <v>13</v>
      </c>
      <c r="I6" s="22" t="s">
        <v>76</v>
      </c>
      <c r="J6" s="3">
        <v>-4</v>
      </c>
      <c r="K6" s="22" t="s">
        <v>81</v>
      </c>
      <c r="L6" s="3">
        <v>6</v>
      </c>
      <c r="M6" s="22" t="s">
        <v>49</v>
      </c>
      <c r="N6" s="3">
        <v>2</v>
      </c>
      <c r="O6" s="22" t="s">
        <v>65</v>
      </c>
      <c r="P6" s="3">
        <v>1</v>
      </c>
      <c r="Q6" s="22" t="s">
        <v>53</v>
      </c>
      <c r="R6" s="3">
        <v>-1</v>
      </c>
      <c r="S6" s="22" t="s">
        <v>94</v>
      </c>
      <c r="T6" s="3">
        <v>-4</v>
      </c>
      <c r="U6" s="22" t="s">
        <v>67</v>
      </c>
      <c r="V6" s="3">
        <v>13</v>
      </c>
      <c r="W6" s="3">
        <f t="shared" si="0"/>
        <v>7</v>
      </c>
      <c r="X6" s="3">
        <f t="shared" si="1"/>
        <v>43</v>
      </c>
      <c r="Y6" s="3"/>
    </row>
    <row r="7" spans="1:25" x14ac:dyDescent="0.25">
      <c r="A7" s="3">
        <v>6</v>
      </c>
      <c r="B7" s="4" t="s">
        <v>29</v>
      </c>
      <c r="C7" s="22" t="s">
        <v>50</v>
      </c>
      <c r="D7" s="3">
        <v>-2</v>
      </c>
      <c r="E7" s="22" t="s">
        <v>57</v>
      </c>
      <c r="F7" s="3">
        <v>5</v>
      </c>
      <c r="G7" s="22" t="s">
        <v>60</v>
      </c>
      <c r="H7" s="3">
        <v>8</v>
      </c>
      <c r="I7" s="22" t="s">
        <v>75</v>
      </c>
      <c r="J7" s="3">
        <v>4</v>
      </c>
      <c r="K7" s="22" t="s">
        <v>57</v>
      </c>
      <c r="L7" s="3">
        <v>5</v>
      </c>
      <c r="M7" s="22" t="s">
        <v>84</v>
      </c>
      <c r="N7" s="3">
        <v>-1</v>
      </c>
      <c r="O7" s="22" t="s">
        <v>89</v>
      </c>
      <c r="P7" s="3">
        <v>1</v>
      </c>
      <c r="Q7" s="22" t="s">
        <v>85</v>
      </c>
      <c r="R7" s="3">
        <v>-1</v>
      </c>
      <c r="S7" s="22" t="s">
        <v>97</v>
      </c>
      <c r="T7" s="3">
        <v>1</v>
      </c>
      <c r="U7" s="22" t="s">
        <v>47</v>
      </c>
      <c r="V7" s="3">
        <v>12</v>
      </c>
      <c r="W7" s="3">
        <f t="shared" si="0"/>
        <v>7</v>
      </c>
      <c r="X7" s="3">
        <f t="shared" si="1"/>
        <v>32</v>
      </c>
      <c r="Y7" s="3"/>
    </row>
    <row r="8" spans="1:25" x14ac:dyDescent="0.25">
      <c r="A8" s="3">
        <v>7</v>
      </c>
      <c r="B8" s="4" t="s">
        <v>14</v>
      </c>
      <c r="C8" s="22" t="s">
        <v>52</v>
      </c>
      <c r="D8" s="3">
        <v>6</v>
      </c>
      <c r="E8" s="22" t="s">
        <v>60</v>
      </c>
      <c r="F8" s="3">
        <v>8</v>
      </c>
      <c r="G8" s="22" t="s">
        <v>72</v>
      </c>
      <c r="H8" s="3">
        <v>-5</v>
      </c>
      <c r="I8" s="22" t="s">
        <v>67</v>
      </c>
      <c r="J8" s="3">
        <v>13</v>
      </c>
      <c r="K8" s="22" t="s">
        <v>78</v>
      </c>
      <c r="L8" s="3">
        <v>-5</v>
      </c>
      <c r="M8" s="22" t="s">
        <v>50</v>
      </c>
      <c r="N8" s="3">
        <v>-2</v>
      </c>
      <c r="O8" s="22" t="s">
        <v>80</v>
      </c>
      <c r="P8" s="3">
        <v>5</v>
      </c>
      <c r="Q8" s="22" t="s">
        <v>67</v>
      </c>
      <c r="R8" s="3">
        <v>13</v>
      </c>
      <c r="S8" s="22" t="s">
        <v>96</v>
      </c>
      <c r="T8" s="3">
        <v>-1</v>
      </c>
      <c r="U8" s="22" t="s">
        <v>47</v>
      </c>
      <c r="V8" s="3">
        <v>12</v>
      </c>
      <c r="W8" s="3">
        <f t="shared" si="0"/>
        <v>6</v>
      </c>
      <c r="X8" s="3">
        <f t="shared" si="1"/>
        <v>44</v>
      </c>
      <c r="Y8" s="3"/>
    </row>
    <row r="9" spans="1:25" x14ac:dyDescent="0.25">
      <c r="A9" s="3">
        <v>8</v>
      </c>
      <c r="B9" s="4" t="s">
        <v>18</v>
      </c>
      <c r="C9" s="22" t="s">
        <v>48</v>
      </c>
      <c r="D9" s="3">
        <v>9</v>
      </c>
      <c r="E9" s="22" t="s">
        <v>65</v>
      </c>
      <c r="F9" s="3">
        <v>1</v>
      </c>
      <c r="G9" s="22" t="s">
        <v>70</v>
      </c>
      <c r="H9" s="3">
        <v>-7</v>
      </c>
      <c r="I9" s="22" t="s">
        <v>47</v>
      </c>
      <c r="J9" s="3">
        <v>12</v>
      </c>
      <c r="K9" s="22" t="s">
        <v>80</v>
      </c>
      <c r="L9" s="3">
        <v>5</v>
      </c>
      <c r="M9" s="22" t="s">
        <v>60</v>
      </c>
      <c r="N9" s="3">
        <v>8</v>
      </c>
      <c r="O9" s="22" t="s">
        <v>88</v>
      </c>
      <c r="P9" s="3">
        <v>-1</v>
      </c>
      <c r="Q9" s="22" t="s">
        <v>70</v>
      </c>
      <c r="R9" s="3">
        <v>-7</v>
      </c>
      <c r="S9" s="22" t="s">
        <v>68</v>
      </c>
      <c r="T9" s="3">
        <v>-1</v>
      </c>
      <c r="U9" s="22" t="s">
        <v>54</v>
      </c>
      <c r="V9" s="3">
        <v>1</v>
      </c>
      <c r="W9" s="3">
        <f t="shared" si="0"/>
        <v>6</v>
      </c>
      <c r="X9" s="3">
        <f t="shared" si="1"/>
        <v>20</v>
      </c>
      <c r="Y9" s="3"/>
    </row>
    <row r="10" spans="1:25" x14ac:dyDescent="0.25">
      <c r="A10" s="3">
        <v>9</v>
      </c>
      <c r="B10" s="5" t="s">
        <v>19</v>
      </c>
      <c r="C10" s="22" t="s">
        <v>52</v>
      </c>
      <c r="D10" s="3">
        <v>6</v>
      </c>
      <c r="E10" s="22" t="s">
        <v>58</v>
      </c>
      <c r="F10" s="3">
        <v>-5</v>
      </c>
      <c r="G10" s="22" t="s">
        <v>68</v>
      </c>
      <c r="H10" s="3">
        <v>-1</v>
      </c>
      <c r="I10" s="22" t="s">
        <v>66</v>
      </c>
      <c r="J10" s="3">
        <v>-13</v>
      </c>
      <c r="K10" s="22" t="s">
        <v>57</v>
      </c>
      <c r="L10" s="3">
        <v>5</v>
      </c>
      <c r="M10" s="22" t="s">
        <v>49</v>
      </c>
      <c r="N10" s="3">
        <v>2</v>
      </c>
      <c r="O10" s="22" t="s">
        <v>89</v>
      </c>
      <c r="P10" s="3">
        <v>1</v>
      </c>
      <c r="Q10" s="22" t="s">
        <v>61</v>
      </c>
      <c r="R10" s="3">
        <v>7</v>
      </c>
      <c r="S10" s="22" t="s">
        <v>95</v>
      </c>
      <c r="T10" s="3">
        <v>4</v>
      </c>
      <c r="U10" s="22" t="s">
        <v>53</v>
      </c>
      <c r="V10" s="3">
        <v>-1</v>
      </c>
      <c r="W10" s="3">
        <f t="shared" si="0"/>
        <v>6</v>
      </c>
      <c r="X10" s="3">
        <f t="shared" si="1"/>
        <v>5</v>
      </c>
      <c r="Y10" s="3"/>
    </row>
    <row r="11" spans="1:25" x14ac:dyDescent="0.25">
      <c r="A11" s="3">
        <v>10</v>
      </c>
      <c r="B11" s="4" t="s">
        <v>21</v>
      </c>
      <c r="C11" s="22" t="s">
        <v>51</v>
      </c>
      <c r="D11" s="3">
        <v>-6</v>
      </c>
      <c r="E11" s="22" t="s">
        <v>63</v>
      </c>
      <c r="F11" s="3">
        <v>-7</v>
      </c>
      <c r="G11" s="22" t="s">
        <v>67</v>
      </c>
      <c r="H11" s="3">
        <v>13</v>
      </c>
      <c r="I11" s="22" t="s">
        <v>47</v>
      </c>
      <c r="J11" s="3">
        <v>12</v>
      </c>
      <c r="K11" s="22" t="s">
        <v>79</v>
      </c>
      <c r="L11" s="3">
        <v>3</v>
      </c>
      <c r="M11" s="22" t="s">
        <v>78</v>
      </c>
      <c r="N11" s="3">
        <v>-5</v>
      </c>
      <c r="O11" s="22" t="s">
        <v>64</v>
      </c>
      <c r="P11" s="3">
        <v>-1</v>
      </c>
      <c r="Q11" s="22" t="s">
        <v>85</v>
      </c>
      <c r="R11" s="3">
        <v>-1</v>
      </c>
      <c r="S11" s="22" t="s">
        <v>98</v>
      </c>
      <c r="T11" s="3">
        <v>8</v>
      </c>
      <c r="U11" s="22" t="s">
        <v>54</v>
      </c>
      <c r="V11" s="3">
        <v>1</v>
      </c>
      <c r="W11" s="3">
        <f t="shared" si="0"/>
        <v>5</v>
      </c>
      <c r="X11" s="3">
        <f t="shared" si="1"/>
        <v>17</v>
      </c>
      <c r="Y11" s="3"/>
    </row>
    <row r="12" spans="1:25" x14ac:dyDescent="0.25">
      <c r="A12" s="3">
        <v>11</v>
      </c>
      <c r="B12" s="5" t="s">
        <v>17</v>
      </c>
      <c r="C12" s="22" t="s">
        <v>49</v>
      </c>
      <c r="D12" s="3">
        <v>2</v>
      </c>
      <c r="E12" s="22" t="s">
        <v>60</v>
      </c>
      <c r="F12" s="3">
        <v>8</v>
      </c>
      <c r="G12" s="22" t="s">
        <v>70</v>
      </c>
      <c r="H12" s="3">
        <v>-7</v>
      </c>
      <c r="I12" s="22" t="s">
        <v>75</v>
      </c>
      <c r="J12" s="3">
        <v>4</v>
      </c>
      <c r="K12" s="22" t="s">
        <v>52</v>
      </c>
      <c r="L12" s="3">
        <v>6</v>
      </c>
      <c r="M12" s="22" t="s">
        <v>59</v>
      </c>
      <c r="N12" s="3">
        <v>-8</v>
      </c>
      <c r="O12" s="22" t="s">
        <v>90</v>
      </c>
      <c r="P12" s="3">
        <v>-6</v>
      </c>
      <c r="Q12" s="22" t="s">
        <v>57</v>
      </c>
      <c r="R12" s="3">
        <v>5</v>
      </c>
      <c r="S12" s="22" t="s">
        <v>53</v>
      </c>
      <c r="T12" s="3">
        <v>-1</v>
      </c>
      <c r="U12" s="22" t="s">
        <v>56</v>
      </c>
      <c r="V12" s="3">
        <v>-12</v>
      </c>
      <c r="W12" s="3">
        <f t="shared" si="0"/>
        <v>5</v>
      </c>
      <c r="X12" s="3">
        <f t="shared" si="1"/>
        <v>-9</v>
      </c>
      <c r="Y12" s="3"/>
    </row>
    <row r="13" spans="1:25" x14ac:dyDescent="0.25">
      <c r="A13" s="3">
        <v>12</v>
      </c>
      <c r="B13" s="4" t="s">
        <v>30</v>
      </c>
      <c r="C13" s="22" t="s">
        <v>55</v>
      </c>
      <c r="D13" s="3">
        <v>-9</v>
      </c>
      <c r="E13" s="22" t="s">
        <v>58</v>
      </c>
      <c r="F13" s="3">
        <v>-5</v>
      </c>
      <c r="G13" s="22" t="s">
        <v>71</v>
      </c>
      <c r="H13" s="3">
        <v>5</v>
      </c>
      <c r="I13" s="22" t="s">
        <v>67</v>
      </c>
      <c r="J13" s="3">
        <v>13</v>
      </c>
      <c r="K13" s="22" t="s">
        <v>52</v>
      </c>
      <c r="L13" s="3">
        <v>6</v>
      </c>
      <c r="M13" s="22" t="s">
        <v>80</v>
      </c>
      <c r="N13" s="3">
        <v>5</v>
      </c>
      <c r="O13" s="22" t="s">
        <v>92</v>
      </c>
      <c r="P13" s="3">
        <v>-4</v>
      </c>
      <c r="Q13" s="22" t="s">
        <v>58</v>
      </c>
      <c r="R13" s="3">
        <v>-5</v>
      </c>
      <c r="S13" s="22" t="s">
        <v>94</v>
      </c>
      <c r="T13" s="3">
        <v>-4</v>
      </c>
      <c r="U13" s="22" t="s">
        <v>66</v>
      </c>
      <c r="V13" s="3">
        <v>-13</v>
      </c>
      <c r="W13" s="3">
        <f t="shared" si="0"/>
        <v>4</v>
      </c>
      <c r="X13" s="3">
        <f t="shared" si="1"/>
        <v>-11</v>
      </c>
      <c r="Y13" s="3"/>
    </row>
    <row r="14" spans="1:25" x14ac:dyDescent="0.25">
      <c r="A14" s="3">
        <v>13</v>
      </c>
      <c r="B14" s="5" t="s">
        <v>22</v>
      </c>
      <c r="C14" s="22" t="s">
        <v>56</v>
      </c>
      <c r="D14" s="3">
        <v>-12</v>
      </c>
      <c r="E14" s="22" t="s">
        <v>59</v>
      </c>
      <c r="F14" s="3">
        <v>-8</v>
      </c>
      <c r="G14" s="22" t="s">
        <v>61</v>
      </c>
      <c r="H14" s="3">
        <v>7</v>
      </c>
      <c r="I14" s="22" t="s">
        <v>56</v>
      </c>
      <c r="J14" s="3">
        <v>-12</v>
      </c>
      <c r="K14" s="22" t="s">
        <v>81</v>
      </c>
      <c r="L14" s="3">
        <v>6</v>
      </c>
      <c r="M14" s="22" t="s">
        <v>84</v>
      </c>
      <c r="N14" s="3">
        <v>-1</v>
      </c>
      <c r="O14" s="22" t="s">
        <v>64</v>
      </c>
      <c r="P14" s="3">
        <v>-1</v>
      </c>
      <c r="Q14" s="22" t="s">
        <v>93</v>
      </c>
      <c r="R14" s="3">
        <v>1</v>
      </c>
      <c r="S14" s="22" t="s">
        <v>54</v>
      </c>
      <c r="T14" s="3">
        <v>1</v>
      </c>
      <c r="U14" s="22" t="s">
        <v>50</v>
      </c>
      <c r="V14" s="3">
        <v>-2</v>
      </c>
      <c r="W14" s="3">
        <f t="shared" si="0"/>
        <v>4</v>
      </c>
      <c r="X14" s="3">
        <f t="shared" si="1"/>
        <v>-21</v>
      </c>
      <c r="Y14" s="3"/>
    </row>
    <row r="15" spans="1:25" x14ac:dyDescent="0.25">
      <c r="A15" s="3">
        <v>14</v>
      </c>
      <c r="B15" s="4" t="s">
        <v>20</v>
      </c>
      <c r="C15" s="22" t="s">
        <v>54</v>
      </c>
      <c r="D15" s="3">
        <v>1</v>
      </c>
      <c r="E15" s="22" t="s">
        <v>64</v>
      </c>
      <c r="F15" s="3">
        <v>-1</v>
      </c>
      <c r="G15" s="22" t="s">
        <v>72</v>
      </c>
      <c r="H15" s="3">
        <v>-5</v>
      </c>
      <c r="I15" s="22" t="s">
        <v>76</v>
      </c>
      <c r="J15" s="3">
        <v>-4</v>
      </c>
      <c r="K15" s="22" t="s">
        <v>57</v>
      </c>
      <c r="L15" s="3">
        <v>5</v>
      </c>
      <c r="M15" s="22" t="s">
        <v>55</v>
      </c>
      <c r="N15" s="3">
        <v>-9</v>
      </c>
      <c r="O15" s="22" t="s">
        <v>91</v>
      </c>
      <c r="P15" s="3">
        <v>4</v>
      </c>
      <c r="Q15" s="22" t="s">
        <v>70</v>
      </c>
      <c r="R15" s="3">
        <v>-7</v>
      </c>
      <c r="S15" s="22" t="s">
        <v>86</v>
      </c>
      <c r="T15" s="3">
        <v>-8</v>
      </c>
      <c r="U15" s="22" t="s">
        <v>54</v>
      </c>
      <c r="V15" s="3">
        <v>1</v>
      </c>
      <c r="W15" s="3">
        <f t="shared" si="0"/>
        <v>4</v>
      </c>
      <c r="X15" s="3">
        <f t="shared" si="1"/>
        <v>-23</v>
      </c>
      <c r="Y15" s="3"/>
    </row>
    <row r="16" spans="1:25" x14ac:dyDescent="0.25">
      <c r="A16" s="3">
        <v>15</v>
      </c>
      <c r="B16" s="4" t="s">
        <v>26</v>
      </c>
      <c r="C16" s="22" t="s">
        <v>51</v>
      </c>
      <c r="D16" s="3">
        <v>-6</v>
      </c>
      <c r="E16" s="22" t="s">
        <v>59</v>
      </c>
      <c r="F16" s="3">
        <v>-8</v>
      </c>
      <c r="G16" s="22" t="s">
        <v>69</v>
      </c>
      <c r="H16" s="3">
        <v>1</v>
      </c>
      <c r="I16" s="22" t="s">
        <v>56</v>
      </c>
      <c r="J16" s="3">
        <v>-12</v>
      </c>
      <c r="K16" s="22" t="s">
        <v>82</v>
      </c>
      <c r="L16" s="3">
        <v>-6</v>
      </c>
      <c r="M16" s="22" t="s">
        <v>48</v>
      </c>
      <c r="N16" s="3">
        <v>9</v>
      </c>
      <c r="O16" s="22" t="s">
        <v>92</v>
      </c>
      <c r="P16" s="3">
        <v>-4</v>
      </c>
      <c r="Q16" s="22" t="s">
        <v>93</v>
      </c>
      <c r="R16" s="3">
        <v>1</v>
      </c>
      <c r="S16" s="22" t="s">
        <v>96</v>
      </c>
      <c r="T16" s="3">
        <v>-1</v>
      </c>
      <c r="U16" s="22" t="s">
        <v>54</v>
      </c>
      <c r="V16" s="3">
        <v>1</v>
      </c>
      <c r="W16" s="3">
        <f t="shared" si="0"/>
        <v>4</v>
      </c>
      <c r="X16" s="3">
        <f t="shared" si="1"/>
        <v>-25</v>
      </c>
      <c r="Y16" s="3"/>
    </row>
    <row r="17" spans="1:25" x14ac:dyDescent="0.25">
      <c r="A17" s="3">
        <v>16</v>
      </c>
      <c r="B17" s="5" t="s">
        <v>16</v>
      </c>
      <c r="C17" s="22" t="s">
        <v>49</v>
      </c>
      <c r="D17" s="3">
        <v>2</v>
      </c>
      <c r="E17" s="22" t="s">
        <v>55</v>
      </c>
      <c r="F17" s="3">
        <v>-9</v>
      </c>
      <c r="G17" s="22" t="s">
        <v>66</v>
      </c>
      <c r="H17" s="3">
        <v>-13</v>
      </c>
      <c r="I17" s="22" t="s">
        <v>73</v>
      </c>
      <c r="J17" s="3">
        <v>-11</v>
      </c>
      <c r="K17" s="22" t="s">
        <v>78</v>
      </c>
      <c r="L17" s="3">
        <v>-5</v>
      </c>
      <c r="M17" s="22" t="s">
        <v>49</v>
      </c>
      <c r="N17" s="3">
        <v>2</v>
      </c>
      <c r="O17" s="22" t="s">
        <v>87</v>
      </c>
      <c r="P17" s="3">
        <v>6</v>
      </c>
      <c r="Q17" s="22" t="s">
        <v>70</v>
      </c>
      <c r="R17" s="3">
        <v>-7</v>
      </c>
      <c r="S17" s="22" t="s">
        <v>54</v>
      </c>
      <c r="T17" s="3">
        <v>1</v>
      </c>
      <c r="U17" s="22" t="s">
        <v>66</v>
      </c>
      <c r="V17" s="3">
        <v>-13</v>
      </c>
      <c r="W17" s="3">
        <f t="shared" si="0"/>
        <v>4</v>
      </c>
      <c r="X17" s="3">
        <f t="shared" si="1"/>
        <v>-47</v>
      </c>
      <c r="Y17" s="3"/>
    </row>
    <row r="18" spans="1:25" x14ac:dyDescent="0.25">
      <c r="A18" s="3">
        <v>17</v>
      </c>
      <c r="B18" s="4" t="s">
        <v>11</v>
      </c>
      <c r="C18" s="22" t="s">
        <v>47</v>
      </c>
      <c r="D18" s="3">
        <v>12</v>
      </c>
      <c r="E18" s="22" t="s">
        <v>59</v>
      </c>
      <c r="F18" s="3">
        <v>-8</v>
      </c>
      <c r="G18" s="22" t="s">
        <v>68</v>
      </c>
      <c r="H18" s="3">
        <v>-1</v>
      </c>
      <c r="I18" s="22" t="s">
        <v>73</v>
      </c>
      <c r="J18" s="3">
        <v>-11</v>
      </c>
      <c r="K18" s="22" t="s">
        <v>77</v>
      </c>
      <c r="L18" s="3">
        <v>-3</v>
      </c>
      <c r="M18" s="22" t="s">
        <v>50</v>
      </c>
      <c r="N18" s="3">
        <v>-2</v>
      </c>
      <c r="O18" s="22" t="s">
        <v>78</v>
      </c>
      <c r="P18" s="3">
        <v>-5</v>
      </c>
      <c r="Q18" s="22" t="s">
        <v>67</v>
      </c>
      <c r="R18" s="3">
        <v>13</v>
      </c>
      <c r="S18" s="22" t="s">
        <v>94</v>
      </c>
      <c r="T18" s="3">
        <v>-4</v>
      </c>
      <c r="U18" s="22" t="s">
        <v>49</v>
      </c>
      <c r="V18" s="3">
        <v>2</v>
      </c>
      <c r="W18" s="3">
        <f t="shared" si="0"/>
        <v>3</v>
      </c>
      <c r="X18" s="3">
        <f t="shared" si="1"/>
        <v>-7</v>
      </c>
      <c r="Y18" s="3"/>
    </row>
    <row r="19" spans="1:25" x14ac:dyDescent="0.25">
      <c r="A19" s="3">
        <v>18</v>
      </c>
      <c r="B19" s="6" t="s">
        <v>24</v>
      </c>
      <c r="C19" s="22" t="s">
        <v>50</v>
      </c>
      <c r="D19" s="3">
        <v>-2</v>
      </c>
      <c r="E19" s="22" t="s">
        <v>63</v>
      </c>
      <c r="F19" s="3">
        <v>-7</v>
      </c>
      <c r="G19" s="22" t="s">
        <v>68</v>
      </c>
      <c r="H19" s="3">
        <v>-1</v>
      </c>
      <c r="I19" s="22" t="s">
        <v>74</v>
      </c>
      <c r="J19" s="3">
        <v>11</v>
      </c>
      <c r="K19" s="22" t="s">
        <v>51</v>
      </c>
      <c r="L19" s="3">
        <v>-6</v>
      </c>
      <c r="M19" s="22" t="s">
        <v>80</v>
      </c>
      <c r="N19" s="3">
        <v>5</v>
      </c>
      <c r="O19" s="22" t="s">
        <v>88</v>
      </c>
      <c r="P19" s="3">
        <v>-1</v>
      </c>
      <c r="Q19" s="22" t="s">
        <v>53</v>
      </c>
      <c r="R19" s="3">
        <v>-1</v>
      </c>
      <c r="S19" s="22" t="s">
        <v>86</v>
      </c>
      <c r="T19" s="3">
        <v>-8</v>
      </c>
      <c r="U19" s="22" t="s">
        <v>49</v>
      </c>
      <c r="V19" s="3">
        <v>2</v>
      </c>
      <c r="W19" s="3">
        <f t="shared" si="0"/>
        <v>3</v>
      </c>
      <c r="X19" s="3">
        <f t="shared" si="1"/>
        <v>-8</v>
      </c>
      <c r="Y19" s="3"/>
    </row>
    <row r="20" spans="1:25" x14ac:dyDescent="0.25">
      <c r="A20" s="3">
        <v>19</v>
      </c>
      <c r="B20" s="5" t="s">
        <v>28</v>
      </c>
      <c r="C20" s="22" t="s">
        <v>55</v>
      </c>
      <c r="D20" s="3">
        <v>-9</v>
      </c>
      <c r="E20" s="22" t="s">
        <v>48</v>
      </c>
      <c r="F20" s="3">
        <v>9</v>
      </c>
      <c r="G20" s="22" t="s">
        <v>69</v>
      </c>
      <c r="H20" s="3">
        <v>1</v>
      </c>
      <c r="I20" s="22" t="s">
        <v>56</v>
      </c>
      <c r="J20" s="3">
        <v>-12</v>
      </c>
      <c r="K20" s="22" t="s">
        <v>51</v>
      </c>
      <c r="L20" s="3">
        <v>-6</v>
      </c>
      <c r="M20" s="22" t="s">
        <v>60</v>
      </c>
      <c r="N20" s="3">
        <v>8</v>
      </c>
      <c r="O20" s="22" t="s">
        <v>78</v>
      </c>
      <c r="P20" s="3">
        <v>-5</v>
      </c>
      <c r="Q20" s="22" t="s">
        <v>66</v>
      </c>
      <c r="R20" s="3">
        <v>-13</v>
      </c>
      <c r="S20" s="22" t="s">
        <v>53</v>
      </c>
      <c r="T20" s="3">
        <v>-1</v>
      </c>
      <c r="U20" s="22" t="s">
        <v>53</v>
      </c>
      <c r="V20" s="3">
        <v>-1</v>
      </c>
      <c r="W20" s="3">
        <f t="shared" si="0"/>
        <v>3</v>
      </c>
      <c r="X20" s="3">
        <f t="shared" si="1"/>
        <v>-29</v>
      </c>
      <c r="Y20" s="3"/>
    </row>
    <row r="21" spans="1:25" x14ac:dyDescent="0.25">
      <c r="A21" s="3">
        <v>20</v>
      </c>
      <c r="B21" s="5" t="s">
        <v>31</v>
      </c>
      <c r="C21" s="22" t="s">
        <v>50</v>
      </c>
      <c r="D21" s="3">
        <v>-2</v>
      </c>
      <c r="E21" s="22" t="s">
        <v>55</v>
      </c>
      <c r="F21" s="3">
        <v>-9</v>
      </c>
      <c r="G21" s="22" t="s">
        <v>59</v>
      </c>
      <c r="H21" s="3">
        <v>-8</v>
      </c>
      <c r="I21" s="22" t="s">
        <v>66</v>
      </c>
      <c r="J21" s="3">
        <v>-13</v>
      </c>
      <c r="K21" s="22" t="s">
        <v>82</v>
      </c>
      <c r="L21" s="3">
        <v>-6</v>
      </c>
      <c r="M21" s="22" t="s">
        <v>55</v>
      </c>
      <c r="N21" s="3">
        <v>-9</v>
      </c>
      <c r="O21" s="22" t="s">
        <v>80</v>
      </c>
      <c r="P21" s="3">
        <v>5</v>
      </c>
      <c r="Q21" s="22" t="s">
        <v>57</v>
      </c>
      <c r="R21" s="3">
        <v>5</v>
      </c>
      <c r="S21" s="22" t="s">
        <v>69</v>
      </c>
      <c r="T21" s="3">
        <v>1</v>
      </c>
      <c r="U21" s="22" t="s">
        <v>50</v>
      </c>
      <c r="V21" s="3">
        <v>-2</v>
      </c>
      <c r="W21" s="3">
        <f t="shared" si="0"/>
        <v>3</v>
      </c>
      <c r="X21" s="3">
        <f t="shared" si="1"/>
        <v>-38</v>
      </c>
      <c r="Y21" s="3"/>
    </row>
    <row r="22" spans="1:25" x14ac:dyDescent="0.25">
      <c r="A22" s="3">
        <v>21</v>
      </c>
      <c r="B22" s="4" t="s">
        <v>23</v>
      </c>
      <c r="C22" s="22" t="s">
        <v>56</v>
      </c>
      <c r="D22" s="3">
        <v>-12</v>
      </c>
      <c r="E22" s="22" t="s">
        <v>57</v>
      </c>
      <c r="F22" s="3">
        <v>5</v>
      </c>
      <c r="G22" s="22" t="s">
        <v>59</v>
      </c>
      <c r="H22" s="3">
        <v>-8</v>
      </c>
      <c r="I22" s="22" t="s">
        <v>56</v>
      </c>
      <c r="J22" s="3">
        <v>-12</v>
      </c>
      <c r="K22" s="22" t="s">
        <v>58</v>
      </c>
      <c r="L22" s="3">
        <v>-5</v>
      </c>
      <c r="M22" s="22" t="s">
        <v>59</v>
      </c>
      <c r="N22" s="3">
        <v>-8</v>
      </c>
      <c r="O22" s="22" t="s">
        <v>78</v>
      </c>
      <c r="P22" s="3">
        <v>-5</v>
      </c>
      <c r="Q22" s="22" t="s">
        <v>66</v>
      </c>
      <c r="R22" s="3">
        <v>-13</v>
      </c>
      <c r="S22" s="22" t="s">
        <v>98</v>
      </c>
      <c r="T22" s="3">
        <v>8</v>
      </c>
      <c r="U22" s="22" t="s">
        <v>53</v>
      </c>
      <c r="V22" s="3">
        <v>-1</v>
      </c>
      <c r="W22" s="3">
        <f t="shared" si="0"/>
        <v>2</v>
      </c>
      <c r="X22" s="3">
        <f t="shared" si="1"/>
        <v>-51</v>
      </c>
      <c r="Y22" s="3"/>
    </row>
    <row r="23" spans="1:25" x14ac:dyDescent="0.25">
      <c r="A23" s="3">
        <v>22</v>
      </c>
      <c r="B23" s="4" t="s">
        <v>15</v>
      </c>
      <c r="C23" s="22" t="s">
        <v>53</v>
      </c>
      <c r="D23" s="3">
        <v>-1</v>
      </c>
      <c r="E23" s="22" t="s">
        <v>64</v>
      </c>
      <c r="F23" s="3">
        <v>-1</v>
      </c>
      <c r="G23" s="22" t="s">
        <v>66</v>
      </c>
      <c r="H23" s="3">
        <v>-13</v>
      </c>
      <c r="I23" s="22" t="s">
        <v>66</v>
      </c>
      <c r="J23" s="3">
        <v>-13</v>
      </c>
      <c r="K23" s="22" t="s">
        <v>58</v>
      </c>
      <c r="L23" s="3">
        <v>-5</v>
      </c>
      <c r="M23" s="22" t="s">
        <v>78</v>
      </c>
      <c r="N23" s="3">
        <v>-5</v>
      </c>
      <c r="O23" s="22" t="s">
        <v>90</v>
      </c>
      <c r="P23" s="3">
        <v>-6</v>
      </c>
      <c r="Q23" s="22" t="s">
        <v>58</v>
      </c>
      <c r="R23" s="3">
        <v>-5</v>
      </c>
      <c r="S23" s="22" t="s">
        <v>97</v>
      </c>
      <c r="T23" s="3">
        <v>1</v>
      </c>
      <c r="U23" s="22" t="s">
        <v>53</v>
      </c>
      <c r="V23" s="3">
        <v>-1</v>
      </c>
      <c r="W23" s="3">
        <f t="shared" si="0"/>
        <v>1</v>
      </c>
      <c r="X23" s="3">
        <f t="shared" si="1"/>
        <v>-49</v>
      </c>
      <c r="Y23" s="3"/>
    </row>
    <row r="24" spans="1:25" x14ac:dyDescent="0.25">
      <c r="A24" s="3"/>
      <c r="B24" s="3"/>
      <c r="C24" s="22"/>
      <c r="D24" s="3"/>
      <c r="E24" s="22"/>
      <c r="F24" s="3"/>
      <c r="G24" s="22"/>
      <c r="H24" s="3"/>
      <c r="I24" s="22"/>
      <c r="J24" s="3"/>
      <c r="K24" s="22"/>
      <c r="L24" s="3"/>
      <c r="M24" s="22"/>
      <c r="N24" s="3"/>
      <c r="O24" s="22"/>
      <c r="P24" s="3"/>
      <c r="Q24" s="22"/>
      <c r="R24" s="3"/>
      <c r="S24" s="22"/>
      <c r="T24" s="3"/>
      <c r="U24" s="22"/>
      <c r="V24" s="3"/>
      <c r="W24" s="3">
        <f t="shared" ref="W24:W37" si="2">COUNTIF(D24:V24,"&gt; 0")</f>
        <v>0</v>
      </c>
      <c r="X24" s="3">
        <f t="shared" ref="X24:X37" si="3">D24+F24+H24+J24+L24+N24+P24+R24+T24+V24</f>
        <v>0</v>
      </c>
      <c r="Y24" s="3"/>
    </row>
    <row r="25" spans="1:25" x14ac:dyDescent="0.25">
      <c r="A25" s="3"/>
      <c r="B25" s="3"/>
      <c r="C25" s="22"/>
      <c r="D25" s="3"/>
      <c r="E25" s="22"/>
      <c r="F25" s="3"/>
      <c r="G25" s="22"/>
      <c r="H25" s="3"/>
      <c r="I25" s="22"/>
      <c r="J25" s="3"/>
      <c r="K25" s="22"/>
      <c r="L25" s="3"/>
      <c r="M25" s="22"/>
      <c r="N25" s="3"/>
      <c r="O25" s="22"/>
      <c r="P25" s="3"/>
      <c r="Q25" s="22"/>
      <c r="R25" s="3"/>
      <c r="S25" s="22"/>
      <c r="T25" s="3"/>
      <c r="U25" s="22"/>
      <c r="V25" s="3"/>
      <c r="W25" s="3">
        <f t="shared" si="2"/>
        <v>0</v>
      </c>
      <c r="X25" s="3">
        <f t="shared" si="3"/>
        <v>0</v>
      </c>
      <c r="Y25" s="3"/>
    </row>
    <row r="26" spans="1:25" x14ac:dyDescent="0.25">
      <c r="A26" s="3"/>
      <c r="B26" s="3"/>
      <c r="C26" s="22"/>
      <c r="D26" s="3"/>
      <c r="E26" s="22"/>
      <c r="F26" s="3"/>
      <c r="G26" s="22"/>
      <c r="H26" s="3"/>
      <c r="I26" s="22"/>
      <c r="J26" s="3"/>
      <c r="K26" s="22"/>
      <c r="L26" s="3"/>
      <c r="M26" s="22"/>
      <c r="N26" s="3"/>
      <c r="O26" s="22"/>
      <c r="P26" s="3"/>
      <c r="Q26" s="22"/>
      <c r="R26" s="3"/>
      <c r="S26" s="22"/>
      <c r="T26" s="3"/>
      <c r="U26" s="22"/>
      <c r="V26" s="3"/>
      <c r="W26" s="3">
        <f t="shared" si="2"/>
        <v>0</v>
      </c>
      <c r="X26" s="3">
        <f t="shared" si="3"/>
        <v>0</v>
      </c>
      <c r="Y26" s="3"/>
    </row>
    <row r="27" spans="1:25" x14ac:dyDescent="0.25">
      <c r="A27" s="3"/>
      <c r="B27" s="3"/>
      <c r="C27" s="22"/>
      <c r="D27" s="3"/>
      <c r="E27" s="22"/>
      <c r="F27" s="3"/>
      <c r="G27" s="22"/>
      <c r="H27" s="3"/>
      <c r="I27" s="22"/>
      <c r="J27" s="3"/>
      <c r="K27" s="22"/>
      <c r="L27" s="3"/>
      <c r="M27" s="22"/>
      <c r="N27" s="3"/>
      <c r="O27" s="22"/>
      <c r="P27" s="3"/>
      <c r="Q27" s="22"/>
      <c r="R27" s="3"/>
      <c r="S27" s="22"/>
      <c r="T27" s="3"/>
      <c r="U27" s="22"/>
      <c r="V27" s="3"/>
      <c r="W27" s="3">
        <f t="shared" si="2"/>
        <v>0</v>
      </c>
      <c r="X27" s="3">
        <f t="shared" si="3"/>
        <v>0</v>
      </c>
      <c r="Y27" s="3"/>
    </row>
    <row r="28" spans="1:25" x14ac:dyDescent="0.25">
      <c r="A28" s="3"/>
      <c r="B28" s="3"/>
      <c r="C28" s="22"/>
      <c r="D28" s="3"/>
      <c r="E28" s="22"/>
      <c r="F28" s="3"/>
      <c r="G28" s="22"/>
      <c r="H28" s="3"/>
      <c r="I28" s="22"/>
      <c r="J28" s="3"/>
      <c r="K28" s="22"/>
      <c r="L28" s="3"/>
      <c r="M28" s="22"/>
      <c r="N28" s="3"/>
      <c r="O28" s="22"/>
      <c r="P28" s="3"/>
      <c r="Q28" s="22"/>
      <c r="R28" s="3"/>
      <c r="S28" s="22"/>
      <c r="T28" s="3"/>
      <c r="U28" s="22"/>
      <c r="V28" s="3"/>
      <c r="W28" s="3">
        <f t="shared" si="2"/>
        <v>0</v>
      </c>
      <c r="X28" s="3">
        <f t="shared" si="3"/>
        <v>0</v>
      </c>
      <c r="Y28" s="3"/>
    </row>
    <row r="29" spans="1:25" x14ac:dyDescent="0.25">
      <c r="A29" s="3"/>
      <c r="B29" s="3"/>
      <c r="C29" s="22"/>
      <c r="D29" s="3"/>
      <c r="E29" s="22"/>
      <c r="F29" s="3"/>
      <c r="G29" s="22"/>
      <c r="H29" s="3"/>
      <c r="I29" s="22"/>
      <c r="J29" s="3"/>
      <c r="K29" s="22"/>
      <c r="L29" s="3"/>
      <c r="M29" s="22"/>
      <c r="N29" s="3"/>
      <c r="O29" s="22"/>
      <c r="P29" s="3"/>
      <c r="Q29" s="22"/>
      <c r="R29" s="3"/>
      <c r="S29" s="22"/>
      <c r="T29" s="3"/>
      <c r="U29" s="22"/>
      <c r="V29" s="3"/>
      <c r="W29" s="3">
        <f t="shared" si="2"/>
        <v>0</v>
      </c>
      <c r="X29" s="3">
        <f t="shared" si="3"/>
        <v>0</v>
      </c>
      <c r="Y29" s="3"/>
    </row>
    <row r="30" spans="1:25" x14ac:dyDescent="0.25">
      <c r="A30" s="3"/>
      <c r="B30" s="3"/>
      <c r="C30" s="22"/>
      <c r="D30" s="3"/>
      <c r="E30" s="22"/>
      <c r="F30" s="3"/>
      <c r="G30" s="22"/>
      <c r="H30" s="3"/>
      <c r="I30" s="22"/>
      <c r="J30" s="3"/>
      <c r="K30" s="22"/>
      <c r="L30" s="3"/>
      <c r="M30" s="22"/>
      <c r="N30" s="3"/>
      <c r="O30" s="22"/>
      <c r="P30" s="3"/>
      <c r="Q30" s="22"/>
      <c r="R30" s="3"/>
      <c r="S30" s="22"/>
      <c r="T30" s="3"/>
      <c r="U30" s="22"/>
      <c r="V30" s="3"/>
      <c r="W30" s="3">
        <f t="shared" si="2"/>
        <v>0</v>
      </c>
      <c r="X30" s="3">
        <f t="shared" si="3"/>
        <v>0</v>
      </c>
      <c r="Y30" s="3"/>
    </row>
    <row r="31" spans="1:25" x14ac:dyDescent="0.25">
      <c r="A31" s="3"/>
      <c r="B31" s="3"/>
      <c r="C31" s="22"/>
      <c r="D31" s="3"/>
      <c r="E31" s="22"/>
      <c r="F31" s="3"/>
      <c r="G31" s="22"/>
      <c r="H31" s="3"/>
      <c r="I31" s="22"/>
      <c r="J31" s="3"/>
      <c r="K31" s="22"/>
      <c r="L31" s="3"/>
      <c r="M31" s="22"/>
      <c r="N31" s="3"/>
      <c r="O31" s="22"/>
      <c r="P31" s="3"/>
      <c r="Q31" s="22"/>
      <c r="R31" s="3"/>
      <c r="S31" s="22"/>
      <c r="T31" s="3"/>
      <c r="U31" s="22"/>
      <c r="V31" s="3"/>
      <c r="W31" s="3">
        <f t="shared" si="2"/>
        <v>0</v>
      </c>
      <c r="X31" s="3">
        <f t="shared" si="3"/>
        <v>0</v>
      </c>
      <c r="Y31" s="3"/>
    </row>
    <row r="32" spans="1:25" x14ac:dyDescent="0.25">
      <c r="A32" s="3"/>
      <c r="B32" s="3"/>
      <c r="C32" s="22"/>
      <c r="D32" s="3"/>
      <c r="E32" s="22"/>
      <c r="F32" s="3"/>
      <c r="G32" s="22"/>
      <c r="H32" s="3"/>
      <c r="I32" s="22"/>
      <c r="J32" s="3"/>
      <c r="K32" s="22"/>
      <c r="L32" s="3"/>
      <c r="M32" s="22"/>
      <c r="N32" s="3"/>
      <c r="O32" s="22"/>
      <c r="P32" s="3"/>
      <c r="Q32" s="22"/>
      <c r="R32" s="3"/>
      <c r="S32" s="22"/>
      <c r="T32" s="3"/>
      <c r="U32" s="22"/>
      <c r="V32" s="3"/>
      <c r="W32" s="3">
        <f t="shared" si="2"/>
        <v>0</v>
      </c>
      <c r="X32" s="3">
        <f t="shared" si="3"/>
        <v>0</v>
      </c>
      <c r="Y32" s="3"/>
    </row>
    <row r="33" spans="1:25" x14ac:dyDescent="0.25">
      <c r="A33" s="3"/>
      <c r="B33" s="3"/>
      <c r="C33" s="22"/>
      <c r="D33" s="3"/>
      <c r="E33" s="22"/>
      <c r="F33" s="3"/>
      <c r="G33" s="22"/>
      <c r="H33" s="3"/>
      <c r="I33" s="22"/>
      <c r="J33" s="3"/>
      <c r="K33" s="22"/>
      <c r="L33" s="3"/>
      <c r="M33" s="22"/>
      <c r="N33" s="3"/>
      <c r="O33" s="22"/>
      <c r="P33" s="3"/>
      <c r="Q33" s="22"/>
      <c r="R33" s="3"/>
      <c r="S33" s="22"/>
      <c r="T33" s="3"/>
      <c r="U33" s="22"/>
      <c r="V33" s="3"/>
      <c r="W33" s="3">
        <f t="shared" si="2"/>
        <v>0</v>
      </c>
      <c r="X33" s="3">
        <f t="shared" si="3"/>
        <v>0</v>
      </c>
      <c r="Y33" s="3"/>
    </row>
    <row r="34" spans="1:25" x14ac:dyDescent="0.25">
      <c r="A34" s="3"/>
      <c r="B34" s="3"/>
      <c r="C34" s="22"/>
      <c r="D34" s="3"/>
      <c r="E34" s="22"/>
      <c r="F34" s="3"/>
      <c r="G34" s="22"/>
      <c r="H34" s="3"/>
      <c r="I34" s="22"/>
      <c r="J34" s="3"/>
      <c r="K34" s="22"/>
      <c r="L34" s="3"/>
      <c r="M34" s="22"/>
      <c r="N34" s="3"/>
      <c r="O34" s="22"/>
      <c r="P34" s="3"/>
      <c r="Q34" s="22"/>
      <c r="R34" s="3"/>
      <c r="S34" s="22"/>
      <c r="T34" s="3"/>
      <c r="U34" s="22"/>
      <c r="V34" s="3"/>
      <c r="W34" s="3">
        <f t="shared" si="2"/>
        <v>0</v>
      </c>
      <c r="X34" s="3">
        <f t="shared" si="3"/>
        <v>0</v>
      </c>
      <c r="Y34" s="3"/>
    </row>
    <row r="35" spans="1:25" x14ac:dyDescent="0.25">
      <c r="A35" s="3"/>
      <c r="B35" s="3"/>
      <c r="C35" s="22"/>
      <c r="D35" s="3"/>
      <c r="E35" s="22"/>
      <c r="F35" s="3"/>
      <c r="G35" s="22"/>
      <c r="H35" s="3"/>
      <c r="I35" s="22"/>
      <c r="J35" s="3"/>
      <c r="K35" s="22"/>
      <c r="L35" s="3"/>
      <c r="M35" s="22"/>
      <c r="N35" s="3"/>
      <c r="O35" s="22"/>
      <c r="P35" s="3"/>
      <c r="Q35" s="22"/>
      <c r="R35" s="3"/>
      <c r="S35" s="22"/>
      <c r="T35" s="3"/>
      <c r="U35" s="22"/>
      <c r="V35" s="3"/>
      <c r="W35" s="3">
        <f t="shared" si="2"/>
        <v>0</v>
      </c>
      <c r="X35" s="3">
        <f t="shared" si="3"/>
        <v>0</v>
      </c>
      <c r="Y35" s="3"/>
    </row>
    <row r="36" spans="1:25" x14ac:dyDescent="0.25">
      <c r="A36" s="3"/>
      <c r="B36" s="3"/>
      <c r="C36" s="22"/>
      <c r="D36" s="3"/>
      <c r="E36" s="22"/>
      <c r="F36" s="3"/>
      <c r="G36" s="22"/>
      <c r="H36" s="3"/>
      <c r="I36" s="22"/>
      <c r="J36" s="3"/>
      <c r="K36" s="22"/>
      <c r="L36" s="3"/>
      <c r="M36" s="22"/>
      <c r="N36" s="3"/>
      <c r="O36" s="22"/>
      <c r="P36" s="3"/>
      <c r="Q36" s="22"/>
      <c r="R36" s="3"/>
      <c r="S36" s="22"/>
      <c r="T36" s="3"/>
      <c r="U36" s="22"/>
      <c r="V36" s="3"/>
      <c r="W36" s="3">
        <f t="shared" si="2"/>
        <v>0</v>
      </c>
      <c r="X36" s="3">
        <f t="shared" si="3"/>
        <v>0</v>
      </c>
      <c r="Y36" s="3"/>
    </row>
    <row r="37" spans="1:25" x14ac:dyDescent="0.25">
      <c r="A37" s="3"/>
      <c r="B37" s="3"/>
      <c r="C37" s="22"/>
      <c r="D37" s="3"/>
      <c r="E37" s="22"/>
      <c r="F37" s="3"/>
      <c r="G37" s="22"/>
      <c r="H37" s="3"/>
      <c r="I37" s="22"/>
      <c r="J37" s="3"/>
      <c r="K37" s="22"/>
      <c r="L37" s="3"/>
      <c r="M37" s="22"/>
      <c r="N37" s="3"/>
      <c r="O37" s="22"/>
      <c r="P37" s="3"/>
      <c r="Q37" s="22"/>
      <c r="R37" s="3"/>
      <c r="S37" s="22"/>
      <c r="T37" s="3"/>
      <c r="U37" s="22"/>
      <c r="V37" s="3"/>
      <c r="W37" s="3">
        <f t="shared" si="2"/>
        <v>0</v>
      </c>
      <c r="X37" s="3">
        <f t="shared" si="3"/>
        <v>0</v>
      </c>
      <c r="Y37" s="3"/>
    </row>
  </sheetData>
  <sortState ref="A2:Y23">
    <sortCondition descending="1" ref="W2:W23"/>
    <sortCondition descending="1" ref="X2:X2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H8" sqref="H8"/>
    </sheetView>
  </sheetViews>
  <sheetFormatPr defaultRowHeight="15" x14ac:dyDescent="0.25"/>
  <cols>
    <col min="2" max="2" width="21.7109375" customWidth="1"/>
    <col min="4" max="4" width="13.42578125" customWidth="1"/>
    <col min="5" max="5" width="13.140625" customWidth="1"/>
    <col min="6" max="7" width="13" customWidth="1"/>
  </cols>
  <sheetData>
    <row r="1" spans="1:7" ht="18.75" x14ac:dyDescent="0.3">
      <c r="B1" s="2" t="s">
        <v>103</v>
      </c>
    </row>
    <row r="2" spans="1:7" ht="30" x14ac:dyDescent="0.25">
      <c r="A2" s="3" t="s">
        <v>46</v>
      </c>
      <c r="B2" s="3" t="s">
        <v>1</v>
      </c>
      <c r="C2" s="3" t="s">
        <v>44</v>
      </c>
      <c r="D2" s="30" t="s">
        <v>99</v>
      </c>
      <c r="E2" s="30" t="s">
        <v>100</v>
      </c>
      <c r="F2" s="30" t="s">
        <v>101</v>
      </c>
      <c r="G2" s="32" t="s">
        <v>102</v>
      </c>
    </row>
    <row r="3" spans="1:7" ht="15.75" x14ac:dyDescent="0.25">
      <c r="A3" s="3">
        <v>1</v>
      </c>
      <c r="B3" s="6" t="s">
        <v>25</v>
      </c>
      <c r="C3" s="3">
        <v>8</v>
      </c>
      <c r="D3" s="29">
        <v>18.75</v>
      </c>
      <c r="E3" s="3">
        <v>2.4</v>
      </c>
      <c r="F3" s="3">
        <f>C3/4</f>
        <v>2</v>
      </c>
      <c r="G3" s="33">
        <f>D3+E3+F3</f>
        <v>23.15</v>
      </c>
    </row>
    <row r="4" spans="1:7" ht="15.75" x14ac:dyDescent="0.25">
      <c r="A4" s="3">
        <v>2</v>
      </c>
      <c r="B4" s="4" t="s">
        <v>12</v>
      </c>
      <c r="C4" s="3">
        <v>8</v>
      </c>
      <c r="D4" s="29">
        <v>15</v>
      </c>
      <c r="E4" s="3">
        <v>2.2000000000000002</v>
      </c>
      <c r="F4" s="3">
        <f t="shared" ref="F4:F24" si="0">C4/4</f>
        <v>2</v>
      </c>
      <c r="G4" s="33">
        <f t="shared" ref="G4:G24" si="1">D4+E4+F4</f>
        <v>19.2</v>
      </c>
    </row>
    <row r="5" spans="1:7" ht="15.75" x14ac:dyDescent="0.25">
      <c r="A5" s="3">
        <v>3</v>
      </c>
      <c r="B5" s="5" t="s">
        <v>10</v>
      </c>
      <c r="C5" s="3">
        <v>8</v>
      </c>
      <c r="D5" s="29">
        <v>12</v>
      </c>
      <c r="E5" s="3">
        <v>2</v>
      </c>
      <c r="F5" s="3">
        <f t="shared" si="0"/>
        <v>2</v>
      </c>
      <c r="G5" s="33">
        <f t="shared" si="1"/>
        <v>16</v>
      </c>
    </row>
    <row r="6" spans="1:7" ht="15.75" x14ac:dyDescent="0.25">
      <c r="A6" s="3">
        <v>4</v>
      </c>
      <c r="B6" s="4" t="s">
        <v>27</v>
      </c>
      <c r="C6" s="3">
        <v>8</v>
      </c>
      <c r="D6" s="29">
        <v>9</v>
      </c>
      <c r="E6" s="3">
        <v>1.8</v>
      </c>
      <c r="F6" s="3">
        <f t="shared" si="0"/>
        <v>2</v>
      </c>
      <c r="G6" s="33">
        <f t="shared" si="1"/>
        <v>12.8</v>
      </c>
    </row>
    <row r="7" spans="1:7" ht="15.75" x14ac:dyDescent="0.25">
      <c r="A7" s="3">
        <v>5</v>
      </c>
      <c r="B7" s="4" t="s">
        <v>13</v>
      </c>
      <c r="C7" s="3">
        <v>7</v>
      </c>
      <c r="D7" s="29">
        <v>6.75</v>
      </c>
      <c r="E7" s="3">
        <v>1.6</v>
      </c>
      <c r="F7" s="3">
        <f t="shared" si="0"/>
        <v>1.75</v>
      </c>
      <c r="G7" s="33">
        <f t="shared" si="1"/>
        <v>10.1</v>
      </c>
    </row>
    <row r="8" spans="1:7" ht="15.75" x14ac:dyDescent="0.25">
      <c r="A8" s="3">
        <v>6</v>
      </c>
      <c r="B8" s="4" t="s">
        <v>29</v>
      </c>
      <c r="C8" s="3">
        <v>7</v>
      </c>
      <c r="D8" s="29">
        <v>4.5</v>
      </c>
      <c r="E8" s="3">
        <v>1.4</v>
      </c>
      <c r="F8" s="3">
        <f t="shared" si="0"/>
        <v>1.75</v>
      </c>
      <c r="G8" s="33">
        <f t="shared" si="1"/>
        <v>7.65</v>
      </c>
    </row>
    <row r="9" spans="1:7" ht="15.75" x14ac:dyDescent="0.25">
      <c r="A9" s="3">
        <v>7</v>
      </c>
      <c r="B9" s="4" t="s">
        <v>14</v>
      </c>
      <c r="C9" s="3">
        <v>6</v>
      </c>
      <c r="D9" s="29">
        <v>3</v>
      </c>
      <c r="E9" s="3">
        <v>1.2</v>
      </c>
      <c r="F9" s="3">
        <f t="shared" si="0"/>
        <v>1.5</v>
      </c>
      <c r="G9" s="33">
        <f t="shared" si="1"/>
        <v>5.7</v>
      </c>
    </row>
    <row r="10" spans="1:7" ht="15.75" x14ac:dyDescent="0.25">
      <c r="A10" s="3">
        <v>8</v>
      </c>
      <c r="B10" s="4" t="s">
        <v>18</v>
      </c>
      <c r="C10" s="3">
        <v>6</v>
      </c>
      <c r="D10" s="29">
        <v>2.25</v>
      </c>
      <c r="E10" s="3">
        <v>1</v>
      </c>
      <c r="F10" s="3">
        <f t="shared" si="0"/>
        <v>1.5</v>
      </c>
      <c r="G10" s="33">
        <f t="shared" si="1"/>
        <v>4.75</v>
      </c>
    </row>
    <row r="11" spans="1:7" ht="15.75" x14ac:dyDescent="0.25">
      <c r="A11" s="3">
        <v>9</v>
      </c>
      <c r="B11" s="5" t="s">
        <v>19</v>
      </c>
      <c r="C11" s="3">
        <v>6</v>
      </c>
      <c r="D11" s="29">
        <v>2</v>
      </c>
      <c r="E11" s="3">
        <v>0.8</v>
      </c>
      <c r="F11" s="3">
        <f t="shared" si="0"/>
        <v>1.5</v>
      </c>
      <c r="G11" s="33">
        <f t="shared" si="1"/>
        <v>4.3</v>
      </c>
    </row>
    <row r="12" spans="1:7" ht="15.75" x14ac:dyDescent="0.25">
      <c r="A12" s="3">
        <v>10</v>
      </c>
      <c r="B12" s="4" t="s">
        <v>21</v>
      </c>
      <c r="C12" s="3">
        <v>5</v>
      </c>
      <c r="D12" s="29">
        <v>1.75</v>
      </c>
      <c r="E12" s="3">
        <v>0.6</v>
      </c>
      <c r="F12" s="3">
        <f t="shared" si="0"/>
        <v>1.25</v>
      </c>
      <c r="G12" s="33">
        <f t="shared" si="1"/>
        <v>3.6</v>
      </c>
    </row>
    <row r="13" spans="1:7" ht="15.75" x14ac:dyDescent="0.25">
      <c r="A13" s="3">
        <v>11</v>
      </c>
      <c r="B13" s="5" t="s">
        <v>17</v>
      </c>
      <c r="C13" s="3">
        <v>5</v>
      </c>
      <c r="D13" s="29">
        <v>1.5</v>
      </c>
      <c r="E13" s="3">
        <v>0.4</v>
      </c>
      <c r="F13" s="3">
        <f t="shared" si="0"/>
        <v>1.25</v>
      </c>
      <c r="G13" s="33">
        <f t="shared" si="1"/>
        <v>3.15</v>
      </c>
    </row>
    <row r="14" spans="1:7" ht="15.75" x14ac:dyDescent="0.25">
      <c r="A14" s="3">
        <v>12</v>
      </c>
      <c r="B14" s="4" t="s">
        <v>30</v>
      </c>
      <c r="C14" s="3">
        <v>4</v>
      </c>
      <c r="D14" s="29">
        <v>1.25</v>
      </c>
      <c r="E14" s="3">
        <v>0.2</v>
      </c>
      <c r="F14" s="3">
        <f t="shared" si="0"/>
        <v>1</v>
      </c>
      <c r="G14" s="33">
        <f t="shared" si="1"/>
        <v>2.4500000000000002</v>
      </c>
    </row>
    <row r="15" spans="1:7" ht="15.75" x14ac:dyDescent="0.25">
      <c r="A15" s="3">
        <v>13</v>
      </c>
      <c r="B15" s="5" t="s">
        <v>22</v>
      </c>
      <c r="C15" s="3">
        <v>4</v>
      </c>
      <c r="D15" s="29">
        <v>1</v>
      </c>
      <c r="E15" s="3"/>
      <c r="F15" s="3">
        <f t="shared" si="0"/>
        <v>1</v>
      </c>
      <c r="G15" s="33">
        <f t="shared" si="1"/>
        <v>2</v>
      </c>
    </row>
    <row r="16" spans="1:7" ht="15.75" x14ac:dyDescent="0.25">
      <c r="A16" s="3">
        <v>14</v>
      </c>
      <c r="B16" s="4" t="s">
        <v>20</v>
      </c>
      <c r="C16" s="3">
        <v>4</v>
      </c>
      <c r="D16" s="29">
        <v>0.75</v>
      </c>
      <c r="E16" s="3"/>
      <c r="F16" s="3">
        <f t="shared" si="0"/>
        <v>1</v>
      </c>
      <c r="G16" s="33">
        <f t="shared" si="1"/>
        <v>1.75</v>
      </c>
    </row>
    <row r="17" spans="1:7" ht="15.75" x14ac:dyDescent="0.25">
      <c r="A17" s="3">
        <v>15</v>
      </c>
      <c r="B17" s="4" t="s">
        <v>26</v>
      </c>
      <c r="C17" s="3">
        <v>4</v>
      </c>
      <c r="D17" s="29">
        <v>0.5</v>
      </c>
      <c r="E17" s="3"/>
      <c r="F17" s="3">
        <f t="shared" si="0"/>
        <v>1</v>
      </c>
      <c r="G17" s="33">
        <f t="shared" si="1"/>
        <v>1.5</v>
      </c>
    </row>
    <row r="18" spans="1:7" ht="15.75" x14ac:dyDescent="0.25">
      <c r="A18" s="3">
        <v>16</v>
      </c>
      <c r="B18" s="5" t="s">
        <v>16</v>
      </c>
      <c r="C18" s="3">
        <v>4</v>
      </c>
      <c r="D18" s="29">
        <v>0.25</v>
      </c>
      <c r="E18" s="3"/>
      <c r="F18" s="3">
        <f t="shared" si="0"/>
        <v>1</v>
      </c>
      <c r="G18" s="33">
        <f t="shared" si="1"/>
        <v>1.25</v>
      </c>
    </row>
    <row r="19" spans="1:7" ht="15.75" x14ac:dyDescent="0.25">
      <c r="A19" s="3">
        <v>17</v>
      </c>
      <c r="B19" s="4" t="s">
        <v>11</v>
      </c>
      <c r="C19" s="3">
        <v>3</v>
      </c>
      <c r="D19" s="29">
        <v>0.13</v>
      </c>
      <c r="E19" s="3"/>
      <c r="F19" s="3">
        <f t="shared" si="0"/>
        <v>0.75</v>
      </c>
      <c r="G19" s="33">
        <f t="shared" si="1"/>
        <v>0.88</v>
      </c>
    </row>
    <row r="20" spans="1:7" ht="15.75" x14ac:dyDescent="0.25">
      <c r="A20" s="3">
        <v>18</v>
      </c>
      <c r="B20" s="6" t="s">
        <v>24</v>
      </c>
      <c r="C20" s="3">
        <v>3</v>
      </c>
      <c r="D20" s="31">
        <v>0.13</v>
      </c>
      <c r="E20" s="3"/>
      <c r="F20" s="3">
        <f t="shared" si="0"/>
        <v>0.75</v>
      </c>
      <c r="G20" s="33">
        <f t="shared" si="1"/>
        <v>0.88</v>
      </c>
    </row>
    <row r="21" spans="1:7" ht="15.75" x14ac:dyDescent="0.25">
      <c r="A21" s="3">
        <v>19</v>
      </c>
      <c r="B21" s="5" t="s">
        <v>28</v>
      </c>
      <c r="C21" s="3">
        <v>3</v>
      </c>
      <c r="D21" s="29">
        <v>0.13</v>
      </c>
      <c r="E21" s="3"/>
      <c r="F21" s="3">
        <f t="shared" si="0"/>
        <v>0.75</v>
      </c>
      <c r="G21" s="33">
        <f t="shared" si="1"/>
        <v>0.88</v>
      </c>
    </row>
    <row r="22" spans="1:7" ht="15.75" x14ac:dyDescent="0.25">
      <c r="A22" s="3">
        <v>20</v>
      </c>
      <c r="B22" s="5" t="s">
        <v>31</v>
      </c>
      <c r="C22" s="3">
        <v>3</v>
      </c>
      <c r="D22" s="31">
        <v>0.13</v>
      </c>
      <c r="E22" s="3"/>
      <c r="F22" s="3">
        <f t="shared" si="0"/>
        <v>0.75</v>
      </c>
      <c r="G22" s="33">
        <f t="shared" si="1"/>
        <v>0.88</v>
      </c>
    </row>
    <row r="23" spans="1:7" ht="15.75" x14ac:dyDescent="0.25">
      <c r="A23" s="3">
        <v>21</v>
      </c>
      <c r="B23" s="4" t="s">
        <v>23</v>
      </c>
      <c r="C23" s="3">
        <v>2</v>
      </c>
      <c r="D23" s="29">
        <v>0.13</v>
      </c>
      <c r="E23" s="3"/>
      <c r="F23" s="3">
        <f t="shared" si="0"/>
        <v>0.5</v>
      </c>
      <c r="G23" s="33">
        <f t="shared" si="1"/>
        <v>0.63</v>
      </c>
    </row>
    <row r="24" spans="1:7" ht="15.75" x14ac:dyDescent="0.25">
      <c r="A24" s="3">
        <v>22</v>
      </c>
      <c r="B24" s="4" t="s">
        <v>15</v>
      </c>
      <c r="C24" s="3">
        <v>1</v>
      </c>
      <c r="D24" s="31">
        <v>0.13</v>
      </c>
      <c r="E24" s="3"/>
      <c r="F24" s="3">
        <f t="shared" si="0"/>
        <v>0.25</v>
      </c>
      <c r="G24" s="33">
        <f t="shared" si="1"/>
        <v>0.38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Игроки_</vt:lpstr>
      <vt:lpstr>Туры 1-5</vt:lpstr>
      <vt:lpstr>Туры 6-10</vt:lpstr>
      <vt:lpstr>Результаты</vt:lpstr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</dc:creator>
  <cp:lastModifiedBy>Макс</cp:lastModifiedBy>
  <cp:lastPrinted>2026-06-19T14:21:28Z</cp:lastPrinted>
  <dcterms:created xsi:type="dcterms:W3CDTF">2026-06-17T17:15:57Z</dcterms:created>
  <dcterms:modified xsi:type="dcterms:W3CDTF">2026-06-23T18:17:14Z</dcterms:modified>
</cp:coreProperties>
</file>