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Регистрация" sheetId="1" r:id="rId5"/>
    <sheet state="visible" name="A" sheetId="2" r:id="rId6"/>
    <sheet state="visible" name="B" sheetId="3" r:id="rId7"/>
    <sheet state="visible" name="C" sheetId="4" r:id="rId8"/>
    <sheet state="visible" name="D" sheetId="5" r:id="rId9"/>
    <sheet state="visible" name="Кубок А" sheetId="6" r:id="rId10"/>
    <sheet state="visible" name="Кубок В" sheetId="7" r:id="rId11"/>
  </sheets>
  <definedNames/>
  <calcPr/>
</workbook>
</file>

<file path=xl/sharedStrings.xml><?xml version="1.0" encoding="utf-8"?>
<sst xmlns="http://schemas.openxmlformats.org/spreadsheetml/2006/main" count="281" uniqueCount="106">
  <si>
    <t>Игрок 1</t>
  </si>
  <si>
    <t>Игрок 2</t>
  </si>
  <si>
    <t>Рейт 1</t>
  </si>
  <si>
    <t>Рейт 2</t>
  </si>
  <si>
    <t>Рейтинг</t>
  </si>
  <si>
    <t>поток</t>
  </si>
  <si>
    <t>Поток 1</t>
  </si>
  <si>
    <t>22.02 вечер</t>
  </si>
  <si>
    <t>Начало в 16:30</t>
  </si>
  <si>
    <t>Гулинин Евгений</t>
  </si>
  <si>
    <t>Тихонов Дмитрий</t>
  </si>
  <si>
    <t>вечер</t>
  </si>
  <si>
    <t>Денисов Евгений</t>
  </si>
  <si>
    <t>Воронов Олег</t>
  </si>
  <si>
    <t>Большаков Василий</t>
  </si>
  <si>
    <t>Зимин Михаил</t>
  </si>
  <si>
    <t>Догадин Евгений</t>
  </si>
  <si>
    <t>Петрушко Алексей</t>
  </si>
  <si>
    <t>Гаджиев Сеявуш</t>
  </si>
  <si>
    <t>Тарасов Константин</t>
  </si>
  <si>
    <t>Каргашин Илья</t>
  </si>
  <si>
    <t>Бейгер Максим</t>
  </si>
  <si>
    <t>Анухин Виктор</t>
  </si>
  <si>
    <t>Багазеев Иван</t>
  </si>
  <si>
    <t>Сендеров Александр</t>
  </si>
  <si>
    <t>Федотов Николай</t>
  </si>
  <si>
    <t>Глуховский Аркадий</t>
  </si>
  <si>
    <t>Новиков Петр</t>
  </si>
  <si>
    <t>Агапов Александр</t>
  </si>
  <si>
    <t>Лютиков Александр</t>
  </si>
  <si>
    <t>Гришков Сергей</t>
  </si>
  <si>
    <t>Давыдов Андрей</t>
  </si>
  <si>
    <t>Поток 2</t>
  </si>
  <si>
    <t>23.02 утро</t>
  </si>
  <si>
    <t>Начало в 10:00</t>
  </si>
  <si>
    <t>Африканов Андрей</t>
  </si>
  <si>
    <t>Лямунов Никита</t>
  </si>
  <si>
    <t>утро</t>
  </si>
  <si>
    <t>Земцов Сергей</t>
  </si>
  <si>
    <t>Лухиши Хафидо</t>
  </si>
  <si>
    <t>Поляков Алексей</t>
  </si>
  <si>
    <t>Смирнов Виктор</t>
  </si>
  <si>
    <t>Трутнев Евгений</t>
  </si>
  <si>
    <t>Вахрушев Владимир</t>
  </si>
  <si>
    <t>Базарев Дмитрий</t>
  </si>
  <si>
    <t>Мишин Дмитрий</t>
  </si>
  <si>
    <t>Шапкин Константин</t>
  </si>
  <si>
    <t>Кравцов Владимир</t>
  </si>
  <si>
    <t>Рядовиков Алексей</t>
  </si>
  <si>
    <t>Шундрин Михаил</t>
  </si>
  <si>
    <t>Федотовский Олег</t>
  </si>
  <si>
    <t>Шундрин Алексей</t>
  </si>
  <si>
    <t>Глеклер Андрей</t>
  </si>
  <si>
    <t>Царегородцев Александр</t>
  </si>
  <si>
    <t>Жака</t>
  </si>
  <si>
    <t>Филатов Андрей</t>
  </si>
  <si>
    <t>Столяров Игорь</t>
  </si>
  <si>
    <t>Ницинский Станислав</t>
  </si>
  <si>
    <t>Иванов Евгений</t>
  </si>
  <si>
    <t>Кузьмин Дмитрий</t>
  </si>
  <si>
    <t>Группа А</t>
  </si>
  <si>
    <t>Команда</t>
  </si>
  <si>
    <t>победы</t>
  </si>
  <si>
    <t>доп</t>
  </si>
  <si>
    <t>место</t>
  </si>
  <si>
    <t xml:space="preserve">Денисов, Воронов </t>
  </si>
  <si>
    <t/>
  </si>
  <si>
    <t xml:space="preserve">Анухин, Багазеев </t>
  </si>
  <si>
    <t>Догадин, Петрушко</t>
  </si>
  <si>
    <t>Гаджиев, Тарасов</t>
  </si>
  <si>
    <t>Агапов, Лютиков</t>
  </si>
  <si>
    <t>Глуховский, Новиков</t>
  </si>
  <si>
    <t>Тур 1</t>
  </si>
  <si>
    <t>дор.</t>
  </si>
  <si>
    <t>Тур 2</t>
  </si>
  <si>
    <t>Тур 3</t>
  </si>
  <si>
    <t>Тур 4</t>
  </si>
  <si>
    <t>Тур 5</t>
  </si>
  <si>
    <t>Группа В</t>
  </si>
  <si>
    <t>Большаков, Зимин</t>
  </si>
  <si>
    <t>Сендеров, Федотов</t>
  </si>
  <si>
    <t xml:space="preserve">Гулинин, Тихонов </t>
  </si>
  <si>
    <t>Каргашин, Бейгер</t>
  </si>
  <si>
    <t>Гришков, Давыдов</t>
  </si>
  <si>
    <t>Группа С</t>
  </si>
  <si>
    <t>Африканов, Лямунов</t>
  </si>
  <si>
    <t>Федотовский, Шундрин А</t>
  </si>
  <si>
    <t>Земцов, Хафидо</t>
  </si>
  <si>
    <t xml:space="preserve">Базарев, Мишин </t>
  </si>
  <si>
    <t>Столяров, Ницинский</t>
  </si>
  <si>
    <t>Глеклер, Царегородцев</t>
  </si>
  <si>
    <t xml:space="preserve">Федотовский, Шундрин А. </t>
  </si>
  <si>
    <t>Группа D</t>
  </si>
  <si>
    <t>Трутнев, Вахрушев</t>
  </si>
  <si>
    <t>Шапкин, Кравцов</t>
  </si>
  <si>
    <t>Поляков, Смирнов</t>
  </si>
  <si>
    <t>Рядовиков, Шундрин М</t>
  </si>
  <si>
    <t>Иванов, Кузьмин</t>
  </si>
  <si>
    <t>Филатов, Жака</t>
  </si>
  <si>
    <t>Кубок А</t>
  </si>
  <si>
    <t>a</t>
  </si>
  <si>
    <t>b</t>
  </si>
  <si>
    <t>c</t>
  </si>
  <si>
    <t>d</t>
  </si>
  <si>
    <t>тех. победа</t>
  </si>
  <si>
    <t>Кубок 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</si>
</sst>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\+##;\-##;0"/>
    <numFmt numFmtId="165" formatCode="\+##;\-##"/>
  </numFmts>
  <fonts count="13">
    <font>
      <sz val="11.0"/>
      <color theme="1"/>
      <name val="Calibri"/>
      <scheme val="minor"/>
    </font>
    <font>
      <sz val="11.0"/>
      <color theme="1"/>
      <name val="Calibri"/>
    </font>
    <font>
      <b/>
      <sz val="11.0"/>
      <color theme="1"/>
      <name val="Calibri"/>
    </font>
    <font>
      <b/>
      <sz val="24.0"/>
      <color rgb="FF000000"/>
      <name val="Calibri"/>
    </font>
    <font/>
    <font>
      <sz val="18.0"/>
      <color theme="1"/>
      <name val="Calibri"/>
    </font>
    <font>
      <sz val="16.0"/>
      <color theme="1"/>
      <name val="Calibri"/>
    </font>
    <font>
      <b/>
      <sz val="16.0"/>
      <color theme="1"/>
      <name val="Calibri"/>
    </font>
    <font>
      <sz val="16.0"/>
      <color rgb="FFD8D8D8"/>
      <name val="Calibri"/>
    </font>
    <font>
      <color theme="1"/>
      <name val="Calibri"/>
      <scheme val="minor"/>
    </font>
    <font>
      <b/>
      <sz val="36.0"/>
      <color rgb="FF000000"/>
      <name val="Calibri"/>
    </font>
    <font>
      <b/>
      <sz val="14.0"/>
      <color theme="1"/>
      <name val="Calibri"/>
    </font>
    <font>
      <sz val="14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00FF00"/>
        <bgColor rgb="FF00FF00"/>
      </patternFill>
    </fill>
    <fill>
      <patternFill patternType="solid">
        <fgColor theme="1"/>
        <bgColor theme="1"/>
      </patternFill>
    </fill>
  </fills>
  <borders count="4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right style="thin">
        <color rgb="FF000000"/>
      </right>
    </border>
    <border>
      <left style="thin">
        <color rgb="FF000000"/>
      </left>
      <top/>
      <bottom style="thin">
        <color rgb="FF000000"/>
      </bottom>
    </border>
    <border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1" fillId="0" fontId="2" numFmtId="0" xfId="0" applyAlignment="1" applyBorder="1" applyFont="1">
      <alignment horizontal="center"/>
    </xf>
    <xf borderId="1" fillId="0" fontId="1" numFmtId="0" xfId="0" applyBorder="1" applyFont="1"/>
    <xf borderId="1" fillId="0" fontId="2" numFmtId="0" xfId="0" applyAlignment="1" applyBorder="1" applyFont="1">
      <alignment horizontal="left"/>
    </xf>
    <xf borderId="1" fillId="2" fontId="1" numFmtId="0" xfId="0" applyBorder="1" applyFill="1" applyFont="1"/>
    <xf borderId="1" fillId="3" fontId="1" numFmtId="0" xfId="0" applyBorder="1" applyFill="1" applyFont="1"/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3" fillId="0" fontId="2" numFmtId="0" xfId="0" applyAlignment="1" applyBorder="1" applyFont="1">
      <alignment horizontal="center" vertical="center"/>
    </xf>
    <xf borderId="4" fillId="0" fontId="4" numFmtId="0" xfId="0" applyBorder="1" applyFont="1"/>
    <xf borderId="5" fillId="0" fontId="4" numFmtId="0" xfId="0" applyBorder="1" applyFont="1"/>
    <xf borderId="6" fillId="0" fontId="1" numFmtId="0" xfId="0" applyAlignment="1" applyBorder="1" applyFont="1">
      <alignment horizontal="center" vertical="center"/>
    </xf>
    <xf borderId="7" fillId="0" fontId="1" numFmtId="0" xfId="0" applyAlignment="1" applyBorder="1" applyFont="1">
      <alignment horizontal="center" vertical="center"/>
    </xf>
    <xf borderId="8" fillId="0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horizontal="center" vertical="center"/>
    </xf>
    <xf borderId="7" fillId="4" fontId="5" numFmtId="0" xfId="0" applyAlignment="1" applyBorder="1" applyFill="1" applyFont="1">
      <alignment horizontal="left" readingOrder="0" shrinkToFit="0" vertical="center" wrapText="1"/>
    </xf>
    <xf borderId="10" fillId="0" fontId="4" numFmtId="0" xfId="0" applyBorder="1" applyFont="1"/>
    <xf borderId="11" fillId="0" fontId="4" numFmtId="0" xfId="0" applyBorder="1" applyFont="1"/>
    <xf borderId="12" fillId="5" fontId="6" numFmtId="0" xfId="0" applyAlignment="1" applyBorder="1" applyFill="1" applyFont="1">
      <alignment horizontal="center" vertical="center"/>
    </xf>
    <xf borderId="13" fillId="0" fontId="6" numFmtId="0" xfId="0" applyAlignment="1" applyBorder="1" applyFont="1">
      <alignment horizontal="center" vertical="center"/>
    </xf>
    <xf borderId="14" fillId="0" fontId="6" numFmtId="0" xfId="0" applyAlignment="1" applyBorder="1" applyFont="1">
      <alignment horizontal="center" vertical="center"/>
    </xf>
    <xf borderId="10" fillId="0" fontId="5" numFmtId="0" xfId="0" applyAlignment="1" applyBorder="1" applyFont="1">
      <alignment horizontal="center" vertical="center"/>
    </xf>
    <xf borderId="13" fillId="0" fontId="6" numFmtId="164" xfId="0" applyAlignment="1" applyBorder="1" applyFont="1" applyNumberFormat="1">
      <alignment horizontal="center" vertical="center"/>
    </xf>
    <xf borderId="15" fillId="0" fontId="5" numFmtId="0" xfId="0" applyAlignment="1" applyBorder="1" applyFont="1">
      <alignment horizontal="center" readingOrder="0" vertical="center"/>
    </xf>
    <xf borderId="16" fillId="0" fontId="4" numFmtId="0" xfId="0" applyBorder="1" applyFont="1"/>
    <xf borderId="17" fillId="0" fontId="4" numFmtId="0" xfId="0" applyBorder="1" applyFont="1"/>
    <xf borderId="18" fillId="0" fontId="4" numFmtId="0" xfId="0" applyBorder="1" applyFont="1"/>
    <xf borderId="19" fillId="0" fontId="4" numFmtId="0" xfId="0" applyBorder="1" applyFont="1"/>
    <xf borderId="20" fillId="5" fontId="6" numFmtId="165" xfId="0" applyAlignment="1" applyBorder="1" applyFont="1" applyNumberFormat="1">
      <alignment horizontal="center" vertical="center"/>
    </xf>
    <xf borderId="1" fillId="0" fontId="6" numFmtId="164" xfId="0" applyAlignment="1" applyBorder="1" applyFont="1" applyNumberFormat="1">
      <alignment horizontal="center" vertical="center"/>
    </xf>
    <xf borderId="21" fillId="0" fontId="6" numFmtId="164" xfId="0" applyAlignment="1" applyBorder="1" applyFont="1" applyNumberFormat="1">
      <alignment horizontal="center" vertical="center"/>
    </xf>
    <xf borderId="22" fillId="0" fontId="4" numFmtId="0" xfId="0" applyBorder="1" applyFont="1"/>
    <xf borderId="23" fillId="0" fontId="1" numFmtId="0" xfId="0" applyAlignment="1" applyBorder="1" applyFont="1">
      <alignment horizontal="center" vertical="center"/>
    </xf>
    <xf borderId="24" fillId="2" fontId="5" numFmtId="0" xfId="0" applyAlignment="1" applyBorder="1" applyFont="1">
      <alignment horizontal="left" readingOrder="0" shrinkToFit="0" vertical="center" wrapText="1"/>
    </xf>
    <xf borderId="25" fillId="0" fontId="4" numFmtId="0" xfId="0" applyBorder="1" applyFont="1"/>
    <xf borderId="26" fillId="0" fontId="4" numFmtId="0" xfId="0" applyBorder="1" applyFont="1"/>
    <xf borderId="20" fillId="0" fontId="6" numFmtId="0" xfId="0" applyAlignment="1" applyBorder="1" applyFont="1">
      <alignment horizontal="center" vertical="center"/>
    </xf>
    <xf borderId="1" fillId="5" fontId="6" numFmtId="0" xfId="0" applyAlignment="1" applyBorder="1" applyFont="1">
      <alignment horizontal="center" vertical="center"/>
    </xf>
    <xf borderId="1" fillId="0" fontId="6" numFmtId="0" xfId="0" applyAlignment="1" applyBorder="1" applyFont="1">
      <alignment horizontal="center" vertical="center"/>
    </xf>
    <xf borderId="21" fillId="0" fontId="6" numFmtId="0" xfId="0" applyAlignment="1" applyBorder="1" applyFont="1">
      <alignment horizontal="center" vertical="center"/>
    </xf>
    <xf borderId="25" fillId="0" fontId="5" numFmtId="0" xfId="0" applyAlignment="1" applyBorder="1" applyFont="1">
      <alignment horizontal="center" vertical="center"/>
    </xf>
    <xf borderId="27" fillId="0" fontId="5" numFmtId="0" xfId="0" applyAlignment="1" applyBorder="1" applyFont="1">
      <alignment horizontal="center" readingOrder="0" vertical="center"/>
    </xf>
    <xf borderId="20" fillId="0" fontId="6" numFmtId="164" xfId="0" applyAlignment="1" applyBorder="1" applyFont="1" applyNumberFormat="1">
      <alignment horizontal="center" vertical="center"/>
    </xf>
    <xf borderId="1" fillId="5" fontId="6" numFmtId="165" xfId="0" applyAlignment="1" applyBorder="1" applyFont="1" applyNumberFormat="1">
      <alignment horizontal="center" vertical="center"/>
    </xf>
    <xf borderId="24" fillId="4" fontId="5" numFmtId="0" xfId="0" applyAlignment="1" applyBorder="1" applyFont="1">
      <alignment horizontal="left" readingOrder="0" shrinkToFit="0" vertical="center" wrapText="1"/>
    </xf>
    <xf borderId="24" fillId="0" fontId="5" numFmtId="0" xfId="0" applyAlignment="1" applyBorder="1" applyFont="1">
      <alignment horizontal="left" readingOrder="0" shrinkToFit="0" vertical="center" wrapText="1"/>
    </xf>
    <xf borderId="21" fillId="5" fontId="6" numFmtId="0" xfId="0" applyAlignment="1" applyBorder="1" applyFont="1">
      <alignment horizontal="center" vertical="center"/>
    </xf>
    <xf borderId="28" fillId="0" fontId="4" numFmtId="0" xfId="0" applyBorder="1" applyFont="1"/>
    <xf borderId="29" fillId="0" fontId="4" numFmtId="0" xfId="0" applyBorder="1" applyFont="1"/>
    <xf borderId="30" fillId="0" fontId="4" numFmtId="0" xfId="0" applyBorder="1" applyFont="1"/>
    <xf borderId="31" fillId="0" fontId="4" numFmtId="0" xfId="0" applyBorder="1" applyFont="1"/>
    <xf borderId="32" fillId="0" fontId="6" numFmtId="164" xfId="0" applyAlignment="1" applyBorder="1" applyFont="1" applyNumberFormat="1">
      <alignment horizontal="center" vertical="center"/>
    </xf>
    <xf borderId="33" fillId="0" fontId="6" numFmtId="164" xfId="0" applyAlignment="1" applyBorder="1" applyFont="1" applyNumberFormat="1">
      <alignment horizontal="center" vertical="center"/>
    </xf>
    <xf borderId="34" fillId="5" fontId="6" numFmtId="165" xfId="0" applyAlignment="1" applyBorder="1" applyFont="1" applyNumberFormat="1">
      <alignment horizontal="center" vertical="center"/>
    </xf>
    <xf borderId="35" fillId="0" fontId="4" numFmtId="0" xfId="0" applyBorder="1" applyFont="1"/>
    <xf borderId="0" fillId="0" fontId="6" numFmtId="0" xfId="0" applyAlignment="1" applyFont="1">
      <alignment horizontal="center" vertical="center"/>
    </xf>
    <xf borderId="0" fillId="0" fontId="7" numFmtId="0" xfId="0" applyAlignment="1" applyFont="1">
      <alignment horizontal="center" vertical="center"/>
    </xf>
    <xf borderId="0" fillId="0" fontId="6" numFmtId="0" xfId="0" applyFont="1"/>
    <xf borderId="0" fillId="0" fontId="8" numFmtId="0" xfId="0" applyAlignment="1" applyFont="1">
      <alignment horizontal="center"/>
    </xf>
    <xf borderId="18" fillId="0" fontId="6" numFmtId="0" xfId="0" applyAlignment="1" applyBorder="1" applyFont="1">
      <alignment horizontal="center"/>
    </xf>
    <xf borderId="36" fillId="0" fontId="6" numFmtId="0" xfId="0" applyAlignment="1" applyBorder="1" applyFont="1">
      <alignment horizontal="center" readingOrder="0" vertical="center"/>
    </xf>
    <xf borderId="37" fillId="0" fontId="6" numFmtId="0" xfId="0" applyAlignment="1" applyBorder="1" applyFont="1">
      <alignment horizontal="center" readingOrder="0" vertical="center"/>
    </xf>
    <xf borderId="38" fillId="0" fontId="6" numFmtId="0" xfId="0" applyAlignment="1" applyBorder="1" applyFont="1">
      <alignment horizontal="center"/>
    </xf>
    <xf borderId="0" fillId="0" fontId="6" numFmtId="0" xfId="0" applyAlignment="1" applyFont="1">
      <alignment horizontal="right"/>
    </xf>
    <xf borderId="0" fillId="0" fontId="7" numFmtId="0" xfId="0" applyAlignment="1" applyFont="1">
      <alignment horizontal="center"/>
    </xf>
    <xf borderId="15" fillId="0" fontId="1" numFmtId="0" xfId="0" applyAlignment="1" applyBorder="1" applyFont="1">
      <alignment horizontal="center" vertical="center"/>
    </xf>
    <xf borderId="7" fillId="2" fontId="5" numFmtId="0" xfId="0" applyAlignment="1" applyBorder="1" applyFont="1">
      <alignment horizontal="left" readingOrder="0" shrinkToFit="0" vertical="center" wrapText="1"/>
    </xf>
    <xf borderId="2" fillId="0" fontId="5" numFmtId="0" xfId="0" applyAlignment="1" applyBorder="1" applyFont="1">
      <alignment horizontal="center" vertical="center"/>
    </xf>
    <xf borderId="23" fillId="0" fontId="5" numFmtId="0" xfId="0" applyAlignment="1" applyBorder="1" applyFont="1">
      <alignment horizontal="center" vertical="center"/>
    </xf>
    <xf borderId="0" fillId="0" fontId="6" numFmtId="0" xfId="0" applyAlignment="1" applyFont="1">
      <alignment horizontal="left"/>
    </xf>
    <xf borderId="0" fillId="0" fontId="1" numFmtId="0" xfId="0" applyAlignment="1" applyFont="1">
      <alignment horizontal="left"/>
    </xf>
    <xf borderId="0" fillId="0" fontId="9" numFmtId="0" xfId="0" applyAlignment="1" applyFont="1">
      <alignment readingOrder="0"/>
    </xf>
    <xf borderId="7" fillId="0" fontId="5" numFmtId="0" xfId="0" applyAlignment="1" applyBorder="1" applyFont="1">
      <alignment horizontal="left" readingOrder="0" shrinkToFit="0" vertical="center" wrapText="1"/>
    </xf>
    <xf borderId="0" fillId="0" fontId="10" numFmtId="0" xfId="0" applyAlignment="1" applyFont="1">
      <alignment horizontal="center" vertical="center"/>
    </xf>
    <xf borderId="0" fillId="0" fontId="1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18" fillId="0" fontId="11" numFmtId="0" xfId="0" applyAlignment="1" applyBorder="1" applyFont="1">
      <alignment horizontal="left" shrinkToFit="1" vertical="center" wrapText="0"/>
    </xf>
    <xf borderId="39" fillId="0" fontId="4" numFmtId="0" xfId="0" applyBorder="1" applyFont="1"/>
    <xf borderId="1" fillId="0" fontId="12" numFmtId="0" xfId="0" applyAlignment="1" applyBorder="1" applyFont="1">
      <alignment horizontal="center" readingOrder="0" vertical="center"/>
    </xf>
    <xf borderId="18" fillId="0" fontId="1" numFmtId="0" xfId="0" applyAlignment="1" applyBorder="1" applyFont="1">
      <alignment vertical="center"/>
    </xf>
    <xf borderId="40" fillId="0" fontId="1" numFmtId="0" xfId="0" applyAlignment="1" applyBorder="1" applyFont="1">
      <alignment vertical="center"/>
    </xf>
    <xf borderId="0" fillId="0" fontId="1" numFmtId="0" xfId="0" applyAlignment="1" applyFont="1">
      <alignment horizontal="right"/>
    </xf>
    <xf borderId="41" fillId="0" fontId="1" numFmtId="0" xfId="0" applyAlignment="1" applyBorder="1" applyFont="1">
      <alignment vertical="center"/>
    </xf>
    <xf borderId="17" fillId="0" fontId="11" numFmtId="0" xfId="0" applyAlignment="1" applyBorder="1" applyFont="1">
      <alignment horizontal="left" shrinkToFit="1" vertical="center" wrapText="0"/>
    </xf>
    <xf borderId="39" fillId="0" fontId="1" numFmtId="0" xfId="0" applyAlignment="1" applyBorder="1" applyFont="1">
      <alignment vertical="center"/>
    </xf>
    <xf borderId="42" fillId="2" fontId="11" numFmtId="0" xfId="0" applyAlignment="1" applyBorder="1" applyFont="1">
      <alignment horizontal="left" shrinkToFit="1" vertical="center" wrapText="0"/>
    </xf>
    <xf borderId="43" fillId="0" fontId="4" numFmtId="0" xfId="0" applyBorder="1" applyFont="1"/>
    <xf borderId="18" fillId="0" fontId="1" numFmtId="0" xfId="0" applyAlignment="1" applyBorder="1" applyFont="1">
      <alignment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5.71"/>
    <col customWidth="1" min="2" max="3" width="25.14"/>
    <col customWidth="1" min="4" max="4" width="7.0"/>
    <col customWidth="1" min="5" max="5" width="6.86"/>
    <col customWidth="1" min="6" max="6" width="8.71"/>
    <col customWidth="1" min="7" max="7" width="7.14"/>
    <col customWidth="1" min="8" max="26" width="8.71"/>
  </cols>
  <sheetData>
    <row r="1" ht="24.0" customHeight="1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3"/>
    </row>
    <row r="2" ht="24.0" customHeight="1">
      <c r="A2" s="1"/>
      <c r="B2" s="2" t="s">
        <v>6</v>
      </c>
      <c r="C2" s="2" t="s">
        <v>7</v>
      </c>
      <c r="D2" s="2"/>
      <c r="E2" s="2"/>
      <c r="F2" s="4" t="s">
        <v>8</v>
      </c>
      <c r="G2" s="2"/>
      <c r="H2" s="3"/>
    </row>
    <row r="3" ht="24.0" customHeight="1">
      <c r="A3" s="1">
        <v>1.0</v>
      </c>
      <c r="B3" s="5" t="s">
        <v>9</v>
      </c>
      <c r="C3" s="5" t="s">
        <v>10</v>
      </c>
      <c r="D3" s="5">
        <v>106.0</v>
      </c>
      <c r="E3" s="5">
        <v>72.0</v>
      </c>
      <c r="F3" s="5">
        <f t="shared" ref="F3:F13" si="1">E3+D3</f>
        <v>178</v>
      </c>
      <c r="G3" s="3" t="s">
        <v>11</v>
      </c>
      <c r="H3" s="3"/>
    </row>
    <row r="4" ht="24.0" customHeight="1">
      <c r="A4" s="1">
        <v>2.0</v>
      </c>
      <c r="B4" s="5" t="s">
        <v>12</v>
      </c>
      <c r="C4" s="5" t="s">
        <v>13</v>
      </c>
      <c r="D4" s="5">
        <v>83.0</v>
      </c>
      <c r="E4" s="5">
        <v>79.0</v>
      </c>
      <c r="F4" s="5">
        <f t="shared" si="1"/>
        <v>162</v>
      </c>
      <c r="G4" s="3" t="s">
        <v>11</v>
      </c>
      <c r="H4" s="3"/>
    </row>
    <row r="5" ht="24.0" customHeight="1">
      <c r="A5" s="1">
        <v>3.0</v>
      </c>
      <c r="B5" s="5" t="s">
        <v>14</v>
      </c>
      <c r="C5" s="5" t="s">
        <v>15</v>
      </c>
      <c r="D5" s="5">
        <v>73.0</v>
      </c>
      <c r="E5" s="5">
        <v>72.0</v>
      </c>
      <c r="F5" s="5">
        <f t="shared" si="1"/>
        <v>145</v>
      </c>
      <c r="G5" s="3" t="s">
        <v>11</v>
      </c>
      <c r="H5" s="3"/>
    </row>
    <row r="6" ht="24.0" customHeight="1">
      <c r="A6" s="1">
        <v>4.0</v>
      </c>
      <c r="B6" s="5" t="s">
        <v>16</v>
      </c>
      <c r="C6" s="5" t="s">
        <v>17</v>
      </c>
      <c r="D6" s="5">
        <v>87.0</v>
      </c>
      <c r="E6" s="5">
        <v>58.0</v>
      </c>
      <c r="F6" s="5">
        <f t="shared" si="1"/>
        <v>145</v>
      </c>
      <c r="G6" s="3" t="s">
        <v>11</v>
      </c>
      <c r="H6" s="3"/>
    </row>
    <row r="7" ht="24.0" customHeight="1">
      <c r="A7" s="1">
        <v>5.0</v>
      </c>
      <c r="B7" s="6" t="s">
        <v>18</v>
      </c>
      <c r="C7" s="6" t="s">
        <v>19</v>
      </c>
      <c r="D7" s="6">
        <v>84.0</v>
      </c>
      <c r="E7" s="6">
        <v>49.0</v>
      </c>
      <c r="F7" s="6">
        <f t="shared" si="1"/>
        <v>133</v>
      </c>
      <c r="G7" s="3" t="s">
        <v>11</v>
      </c>
      <c r="H7" s="3"/>
    </row>
    <row r="8" ht="24.0" customHeight="1">
      <c r="A8" s="1">
        <v>6.0</v>
      </c>
      <c r="B8" s="6" t="s">
        <v>20</v>
      </c>
      <c r="C8" s="6" t="s">
        <v>21</v>
      </c>
      <c r="D8" s="6">
        <v>50.0</v>
      </c>
      <c r="E8" s="6">
        <v>69.0</v>
      </c>
      <c r="F8" s="6">
        <f t="shared" si="1"/>
        <v>119</v>
      </c>
      <c r="G8" s="6" t="s">
        <v>11</v>
      </c>
      <c r="H8" s="3"/>
    </row>
    <row r="9" ht="24.0" customHeight="1">
      <c r="A9" s="1">
        <v>7.0</v>
      </c>
      <c r="B9" s="6" t="s">
        <v>22</v>
      </c>
      <c r="C9" s="6" t="s">
        <v>23</v>
      </c>
      <c r="D9" s="6">
        <v>96.0</v>
      </c>
      <c r="E9" s="6">
        <v>8.0</v>
      </c>
      <c r="F9" s="6">
        <f t="shared" si="1"/>
        <v>104</v>
      </c>
      <c r="G9" s="3" t="s">
        <v>11</v>
      </c>
      <c r="H9" s="3"/>
    </row>
    <row r="10" ht="24.0" customHeight="1">
      <c r="A10" s="1">
        <v>8.0</v>
      </c>
      <c r="B10" s="6" t="s">
        <v>24</v>
      </c>
      <c r="C10" s="6" t="s">
        <v>25</v>
      </c>
      <c r="D10" s="6">
        <v>0.0</v>
      </c>
      <c r="E10" s="6">
        <v>67.0</v>
      </c>
      <c r="F10" s="6">
        <f t="shared" si="1"/>
        <v>67</v>
      </c>
      <c r="G10" s="3" t="s">
        <v>11</v>
      </c>
      <c r="H10" s="3"/>
    </row>
    <row r="11" ht="24.0" customHeight="1">
      <c r="A11" s="1">
        <v>9.0</v>
      </c>
      <c r="B11" s="3" t="s">
        <v>26</v>
      </c>
      <c r="C11" s="3" t="s">
        <v>27</v>
      </c>
      <c r="D11" s="3">
        <v>20.0</v>
      </c>
      <c r="E11" s="3">
        <v>41.0</v>
      </c>
      <c r="F11" s="3">
        <f t="shared" si="1"/>
        <v>61</v>
      </c>
      <c r="G11" s="3" t="s">
        <v>11</v>
      </c>
      <c r="H11" s="3"/>
    </row>
    <row r="12" ht="24.0" customHeight="1">
      <c r="A12" s="1">
        <v>10.0</v>
      </c>
      <c r="B12" s="3" t="s">
        <v>28</v>
      </c>
      <c r="C12" s="3" t="s">
        <v>29</v>
      </c>
      <c r="D12" s="3">
        <v>39.0</v>
      </c>
      <c r="E12" s="3">
        <v>9.0</v>
      </c>
      <c r="F12" s="3">
        <f t="shared" si="1"/>
        <v>48</v>
      </c>
      <c r="G12" s="3" t="s">
        <v>11</v>
      </c>
      <c r="H12" s="3"/>
    </row>
    <row r="13" ht="24.0" customHeight="1">
      <c r="A13" s="1">
        <v>11.0</v>
      </c>
      <c r="B13" s="3" t="s">
        <v>30</v>
      </c>
      <c r="C13" s="3" t="s">
        <v>31</v>
      </c>
      <c r="D13" s="3">
        <v>30.0</v>
      </c>
      <c r="E13" s="3">
        <v>0.0</v>
      </c>
      <c r="F13" s="3">
        <f t="shared" si="1"/>
        <v>30</v>
      </c>
      <c r="G13" s="3" t="s">
        <v>11</v>
      </c>
      <c r="H13" s="3"/>
    </row>
    <row r="14" ht="24.0" customHeight="1">
      <c r="A14" s="1"/>
      <c r="B14" s="2" t="s">
        <v>32</v>
      </c>
      <c r="C14" s="2" t="s">
        <v>33</v>
      </c>
      <c r="D14" s="2"/>
      <c r="E14" s="2"/>
      <c r="F14" s="4" t="s">
        <v>34</v>
      </c>
      <c r="G14" s="3"/>
      <c r="H14" s="3"/>
    </row>
    <row r="15" ht="24.0" customHeight="1">
      <c r="A15" s="1">
        <v>1.0</v>
      </c>
      <c r="B15" s="5" t="s">
        <v>35</v>
      </c>
      <c r="C15" s="5" t="s">
        <v>36</v>
      </c>
      <c r="D15" s="5">
        <v>119.0</v>
      </c>
      <c r="E15" s="5">
        <v>113.0</v>
      </c>
      <c r="F15" s="5">
        <f t="shared" ref="F15:F26" si="2">E15+D15</f>
        <v>232</v>
      </c>
      <c r="G15" s="3" t="s">
        <v>37</v>
      </c>
      <c r="H15" s="3"/>
    </row>
    <row r="16" ht="24.0" customHeight="1">
      <c r="A16" s="1">
        <v>2.0</v>
      </c>
      <c r="B16" s="5" t="s">
        <v>38</v>
      </c>
      <c r="C16" s="5" t="s">
        <v>39</v>
      </c>
      <c r="D16" s="5">
        <v>47.0</v>
      </c>
      <c r="E16" s="5">
        <v>110.0</v>
      </c>
      <c r="F16" s="5">
        <f t="shared" si="2"/>
        <v>157</v>
      </c>
      <c r="G16" s="6" t="s">
        <v>37</v>
      </c>
      <c r="H16" s="3"/>
    </row>
    <row r="17" ht="24.0" customHeight="1">
      <c r="A17" s="1">
        <v>3.0</v>
      </c>
      <c r="B17" s="5" t="s">
        <v>40</v>
      </c>
      <c r="C17" s="5" t="s">
        <v>41</v>
      </c>
      <c r="D17" s="5">
        <v>76.0</v>
      </c>
      <c r="E17" s="5">
        <v>72.0</v>
      </c>
      <c r="F17" s="5">
        <f t="shared" si="2"/>
        <v>148</v>
      </c>
      <c r="G17" s="3" t="s">
        <v>37</v>
      </c>
      <c r="H17" s="3"/>
    </row>
    <row r="18" ht="24.0" customHeight="1">
      <c r="A18" s="1">
        <v>4.0</v>
      </c>
      <c r="B18" s="5" t="s">
        <v>42</v>
      </c>
      <c r="C18" s="5" t="s">
        <v>43</v>
      </c>
      <c r="D18" s="5">
        <v>43.0</v>
      </c>
      <c r="E18" s="5">
        <v>102.0</v>
      </c>
      <c r="F18" s="5">
        <f t="shared" si="2"/>
        <v>145</v>
      </c>
      <c r="G18" s="3" t="s">
        <v>37</v>
      </c>
      <c r="H18" s="3"/>
    </row>
    <row r="19" ht="24.0" customHeight="1">
      <c r="A19" s="1">
        <v>5.0</v>
      </c>
      <c r="B19" s="6" t="s">
        <v>44</v>
      </c>
      <c r="C19" s="6" t="s">
        <v>45</v>
      </c>
      <c r="D19" s="6">
        <v>40.0</v>
      </c>
      <c r="E19" s="6">
        <v>100.0</v>
      </c>
      <c r="F19" s="6">
        <f t="shared" si="2"/>
        <v>140</v>
      </c>
      <c r="G19" s="3" t="s">
        <v>37</v>
      </c>
      <c r="H19" s="3"/>
    </row>
    <row r="20" ht="24.0" customHeight="1">
      <c r="A20" s="1">
        <v>6.0</v>
      </c>
      <c r="B20" s="6" t="s">
        <v>46</v>
      </c>
      <c r="C20" s="6" t="s">
        <v>47</v>
      </c>
      <c r="D20" s="6">
        <v>54.0</v>
      </c>
      <c r="E20" s="6">
        <v>54.0</v>
      </c>
      <c r="F20" s="6">
        <f t="shared" si="2"/>
        <v>108</v>
      </c>
      <c r="G20" s="6" t="s">
        <v>37</v>
      </c>
      <c r="H20" s="3"/>
    </row>
    <row r="21" ht="24.0" customHeight="1">
      <c r="A21" s="1">
        <v>7.0</v>
      </c>
      <c r="B21" s="6" t="s">
        <v>48</v>
      </c>
      <c r="C21" s="6" t="s">
        <v>49</v>
      </c>
      <c r="D21" s="6">
        <v>1.0</v>
      </c>
      <c r="E21" s="6">
        <v>90.0</v>
      </c>
      <c r="F21" s="6">
        <f t="shared" si="2"/>
        <v>91</v>
      </c>
      <c r="G21" s="3" t="s">
        <v>37</v>
      </c>
      <c r="H21" s="3"/>
    </row>
    <row r="22" ht="24.0" customHeight="1">
      <c r="A22" s="1">
        <v>8.0</v>
      </c>
      <c r="B22" s="6" t="s">
        <v>50</v>
      </c>
      <c r="C22" s="6" t="s">
        <v>51</v>
      </c>
      <c r="D22" s="6">
        <v>38.0</v>
      </c>
      <c r="E22" s="6">
        <v>40.0</v>
      </c>
      <c r="F22" s="6">
        <f t="shared" si="2"/>
        <v>78</v>
      </c>
      <c r="G22" s="3" t="s">
        <v>37</v>
      </c>
      <c r="H22" s="3"/>
    </row>
    <row r="23" ht="24.0" customHeight="1">
      <c r="A23" s="1">
        <v>9.0</v>
      </c>
      <c r="B23" s="3" t="s">
        <v>52</v>
      </c>
      <c r="C23" s="3" t="s">
        <v>53</v>
      </c>
      <c r="D23" s="3">
        <v>16.0</v>
      </c>
      <c r="E23" s="3">
        <v>26.0</v>
      </c>
      <c r="F23" s="3">
        <f t="shared" si="2"/>
        <v>42</v>
      </c>
      <c r="G23" s="3" t="s">
        <v>37</v>
      </c>
      <c r="H23" s="3"/>
    </row>
    <row r="24" ht="24.0" customHeight="1">
      <c r="A24" s="1">
        <v>10.0</v>
      </c>
      <c r="B24" s="3" t="s">
        <v>54</v>
      </c>
      <c r="C24" s="3" t="s">
        <v>55</v>
      </c>
      <c r="D24" s="3">
        <v>0.0</v>
      </c>
      <c r="E24" s="3">
        <v>31.0</v>
      </c>
      <c r="F24" s="3">
        <f t="shared" si="2"/>
        <v>31</v>
      </c>
      <c r="G24" s="3" t="s">
        <v>37</v>
      </c>
      <c r="H24" s="3"/>
    </row>
    <row r="25" ht="24.0" customHeight="1">
      <c r="A25" s="1">
        <v>11.0</v>
      </c>
      <c r="B25" s="3" t="s">
        <v>56</v>
      </c>
      <c r="C25" s="3" t="s">
        <v>57</v>
      </c>
      <c r="D25" s="3">
        <v>0.0</v>
      </c>
      <c r="E25" s="3">
        <v>15.0</v>
      </c>
      <c r="F25" s="3">
        <f t="shared" si="2"/>
        <v>15</v>
      </c>
      <c r="G25" s="3" t="s">
        <v>37</v>
      </c>
      <c r="H25" s="3"/>
    </row>
    <row r="26" ht="24.0" customHeight="1">
      <c r="A26" s="1">
        <v>12.0</v>
      </c>
      <c r="B26" s="3" t="s">
        <v>58</v>
      </c>
      <c r="C26" s="3" t="s">
        <v>59</v>
      </c>
      <c r="D26" s="3">
        <v>0.0</v>
      </c>
      <c r="E26" s="3">
        <v>1.0</v>
      </c>
      <c r="F26" s="3">
        <f t="shared" si="2"/>
        <v>1</v>
      </c>
      <c r="G26" s="3" t="s">
        <v>37</v>
      </c>
      <c r="H26" s="3"/>
    </row>
    <row r="27" ht="15.75" customHeight="1">
      <c r="A27" s="7"/>
    </row>
    <row r="28" ht="15.75" customHeight="1">
      <c r="A28" s="7"/>
    </row>
    <row r="29" ht="15.75" customHeight="1">
      <c r="A29" s="7"/>
    </row>
    <row r="30" ht="15.75" customHeight="1">
      <c r="A30" s="7"/>
    </row>
    <row r="31" ht="15.75" customHeight="1">
      <c r="A31" s="7"/>
    </row>
    <row r="32" ht="15.75" customHeight="1">
      <c r="A32" s="7"/>
    </row>
    <row r="33" ht="15.75" customHeight="1">
      <c r="A33" s="7"/>
    </row>
    <row r="34" ht="15.75" customHeight="1">
      <c r="A34" s="7"/>
    </row>
    <row r="35" ht="15.75" customHeight="1">
      <c r="A35" s="7"/>
    </row>
    <row r="36" ht="15.75" customHeight="1">
      <c r="A36" s="7"/>
    </row>
    <row r="37" ht="15.75" customHeight="1">
      <c r="A37" s="7"/>
    </row>
    <row r="38" ht="15.75" customHeight="1">
      <c r="A38" s="7"/>
    </row>
    <row r="39" ht="15.75" customHeight="1">
      <c r="A39" s="7"/>
    </row>
    <row r="40" ht="15.75" customHeight="1">
      <c r="A40" s="7"/>
    </row>
    <row r="41" ht="15.75" customHeight="1">
      <c r="A41" s="7"/>
    </row>
    <row r="42" ht="15.75" customHeight="1">
      <c r="A42" s="7"/>
    </row>
    <row r="43" ht="15.75" customHeight="1">
      <c r="A43" s="7"/>
    </row>
    <row r="44" ht="15.75" customHeight="1">
      <c r="A44" s="7"/>
    </row>
    <row r="45" ht="15.75" customHeight="1">
      <c r="A45" s="7"/>
    </row>
    <row r="46" ht="15.75" customHeight="1">
      <c r="A46" s="7"/>
    </row>
    <row r="47" ht="15.75" customHeight="1">
      <c r="A47" s="7"/>
    </row>
    <row r="48" ht="15.75" customHeight="1">
      <c r="A48" s="7"/>
    </row>
    <row r="49" ht="15.75" customHeight="1">
      <c r="A49" s="7"/>
    </row>
    <row r="50" ht="15.75" customHeight="1">
      <c r="A50" s="7"/>
    </row>
    <row r="51" ht="15.75" customHeight="1">
      <c r="A51" s="7"/>
    </row>
    <row r="52" ht="15.75" customHeight="1">
      <c r="A52" s="7"/>
    </row>
    <row r="53" ht="15.75" customHeight="1">
      <c r="A53" s="7"/>
    </row>
    <row r="54" ht="15.75" customHeight="1">
      <c r="A54" s="7"/>
    </row>
    <row r="55" ht="15.75" customHeight="1">
      <c r="A55" s="7"/>
    </row>
    <row r="56" ht="15.75" customHeight="1">
      <c r="A56" s="7"/>
    </row>
    <row r="57" ht="15.75" customHeight="1">
      <c r="A57" s="7"/>
    </row>
    <row r="58" ht="15.75" customHeight="1">
      <c r="A58" s="7"/>
    </row>
    <row r="59" ht="15.75" customHeight="1">
      <c r="A59" s="7"/>
    </row>
    <row r="60" ht="15.75" customHeight="1">
      <c r="A60" s="7"/>
    </row>
    <row r="61" ht="15.75" customHeight="1">
      <c r="A61" s="7"/>
    </row>
    <row r="62" ht="15.75" customHeight="1">
      <c r="A62" s="7"/>
    </row>
    <row r="63" ht="15.75" customHeight="1">
      <c r="A63" s="7"/>
    </row>
    <row r="64" ht="15.75" customHeight="1">
      <c r="A64" s="7"/>
    </row>
    <row r="65" ht="15.75" customHeight="1">
      <c r="A65" s="7"/>
    </row>
    <row r="66" ht="15.75" customHeight="1">
      <c r="A66" s="7"/>
    </row>
    <row r="67" ht="15.75" customHeight="1">
      <c r="A67" s="7"/>
    </row>
    <row r="68" ht="15.75" customHeight="1">
      <c r="A68" s="7"/>
    </row>
    <row r="69" ht="15.75" customHeight="1">
      <c r="A69" s="7"/>
    </row>
    <row r="70" ht="15.75" customHeight="1">
      <c r="A70" s="7"/>
    </row>
    <row r="71" ht="15.75" customHeight="1">
      <c r="A71" s="7"/>
    </row>
    <row r="72" ht="15.75" customHeight="1">
      <c r="A72" s="7"/>
    </row>
    <row r="73" ht="15.75" customHeight="1">
      <c r="A73" s="7"/>
    </row>
    <row r="74" ht="15.75" customHeight="1">
      <c r="A74" s="7"/>
    </row>
    <row r="75" ht="15.75" customHeight="1">
      <c r="A75" s="7"/>
    </row>
    <row r="76" ht="15.75" customHeight="1">
      <c r="A76" s="7"/>
    </row>
    <row r="77" ht="15.75" customHeight="1">
      <c r="A77" s="7"/>
    </row>
    <row r="78" ht="15.75" customHeight="1">
      <c r="A78" s="7"/>
    </row>
    <row r="79" ht="15.75" customHeight="1">
      <c r="A79" s="7"/>
    </row>
    <row r="80" ht="15.75" customHeight="1">
      <c r="A80" s="7"/>
    </row>
    <row r="81" ht="15.75" customHeight="1">
      <c r="A81" s="7"/>
    </row>
    <row r="82" ht="15.75" customHeight="1">
      <c r="A82" s="7"/>
    </row>
    <row r="83" ht="15.75" customHeight="1">
      <c r="A83" s="7"/>
    </row>
    <row r="84" ht="15.75" customHeight="1">
      <c r="A84" s="7"/>
    </row>
    <row r="85" ht="15.75" customHeight="1">
      <c r="A85" s="7"/>
    </row>
    <row r="86" ht="15.75" customHeight="1">
      <c r="A86" s="7"/>
    </row>
    <row r="87" ht="15.75" customHeight="1">
      <c r="A87" s="7"/>
    </row>
    <row r="88" ht="15.75" customHeight="1">
      <c r="A88" s="7"/>
    </row>
    <row r="89" ht="15.75" customHeight="1">
      <c r="A89" s="7"/>
    </row>
    <row r="90" ht="15.75" customHeight="1">
      <c r="A90" s="7"/>
    </row>
    <row r="91" ht="15.75" customHeight="1">
      <c r="A91" s="7"/>
    </row>
    <row r="92" ht="15.75" customHeight="1">
      <c r="A92" s="7"/>
    </row>
    <row r="93" ht="15.75" customHeight="1">
      <c r="A93" s="7"/>
    </row>
    <row r="94" ht="15.75" customHeight="1">
      <c r="A94" s="7"/>
    </row>
    <row r="95" ht="15.75" customHeight="1">
      <c r="A95" s="7"/>
    </row>
    <row r="96" ht="15.75" customHeight="1">
      <c r="A96" s="7"/>
    </row>
    <row r="97" ht="15.75" customHeight="1">
      <c r="A97" s="7"/>
    </row>
    <row r="98" ht="15.75" customHeight="1">
      <c r="A98" s="7"/>
    </row>
    <row r="99" ht="15.75" customHeight="1">
      <c r="A99" s="7"/>
    </row>
    <row r="100" ht="15.75" customHeight="1">
      <c r="A100" s="7"/>
    </row>
    <row r="101" ht="15.75" customHeight="1">
      <c r="A101" s="7"/>
    </row>
    <row r="102" ht="15.75" customHeight="1">
      <c r="A102" s="7"/>
    </row>
    <row r="103" ht="15.75" customHeight="1">
      <c r="A103" s="7"/>
    </row>
    <row r="104" ht="15.75" customHeight="1">
      <c r="A104" s="7"/>
    </row>
    <row r="105" ht="15.75" customHeight="1">
      <c r="A105" s="7"/>
    </row>
    <row r="106" ht="15.75" customHeight="1">
      <c r="A106" s="7"/>
    </row>
    <row r="107" ht="15.75" customHeight="1">
      <c r="A107" s="7"/>
    </row>
    <row r="108" ht="15.75" customHeight="1">
      <c r="A108" s="7"/>
    </row>
    <row r="109" ht="15.75" customHeight="1">
      <c r="A109" s="7"/>
    </row>
    <row r="110" ht="15.75" customHeight="1">
      <c r="A110" s="7"/>
    </row>
    <row r="111" ht="15.75" customHeight="1">
      <c r="A111" s="7"/>
    </row>
    <row r="112" ht="15.75" customHeight="1">
      <c r="A112" s="7"/>
    </row>
    <row r="113" ht="15.75" customHeight="1">
      <c r="A113" s="7"/>
    </row>
    <row r="114" ht="15.75" customHeight="1">
      <c r="A114" s="7"/>
    </row>
    <row r="115" ht="15.75" customHeight="1">
      <c r="A115" s="7"/>
    </row>
    <row r="116" ht="15.75" customHeight="1">
      <c r="A116" s="7"/>
    </row>
    <row r="117" ht="15.75" customHeight="1">
      <c r="A117" s="7"/>
    </row>
    <row r="118" ht="15.75" customHeight="1">
      <c r="A118" s="7"/>
    </row>
    <row r="119" ht="15.75" customHeight="1">
      <c r="A119" s="7"/>
    </row>
    <row r="120" ht="15.75" customHeight="1">
      <c r="A120" s="7"/>
    </row>
    <row r="121" ht="15.75" customHeight="1">
      <c r="A121" s="7"/>
    </row>
    <row r="122" ht="15.75" customHeight="1">
      <c r="A122" s="7"/>
    </row>
    <row r="123" ht="15.75" customHeight="1">
      <c r="A123" s="7"/>
    </row>
    <row r="124" ht="15.75" customHeight="1">
      <c r="A124" s="7"/>
    </row>
    <row r="125" ht="15.75" customHeight="1">
      <c r="A125" s="7"/>
    </row>
    <row r="126" ht="15.75" customHeight="1">
      <c r="A126" s="7"/>
    </row>
    <row r="127" ht="15.75" customHeight="1">
      <c r="A127" s="7"/>
    </row>
    <row r="128" ht="15.75" customHeight="1">
      <c r="A128" s="7"/>
    </row>
    <row r="129" ht="15.75" customHeight="1">
      <c r="A129" s="7"/>
    </row>
    <row r="130" ht="15.75" customHeight="1">
      <c r="A130" s="7"/>
    </row>
    <row r="131" ht="15.75" customHeight="1">
      <c r="A131" s="7"/>
    </row>
    <row r="132" ht="15.75" customHeight="1">
      <c r="A132" s="7"/>
    </row>
    <row r="133" ht="15.75" customHeight="1">
      <c r="A133" s="7"/>
    </row>
    <row r="134" ht="15.75" customHeight="1">
      <c r="A134" s="7"/>
    </row>
    <row r="135" ht="15.75" customHeight="1">
      <c r="A135" s="7"/>
    </row>
    <row r="136" ht="15.75" customHeight="1">
      <c r="A136" s="7"/>
    </row>
    <row r="137" ht="15.75" customHeight="1">
      <c r="A137" s="7"/>
    </row>
    <row r="138" ht="15.75" customHeight="1">
      <c r="A138" s="7"/>
    </row>
    <row r="139" ht="15.75" customHeight="1">
      <c r="A139" s="7"/>
    </row>
    <row r="140" ht="15.75" customHeight="1">
      <c r="A140" s="7"/>
    </row>
    <row r="141" ht="15.75" customHeight="1">
      <c r="A141" s="7"/>
    </row>
    <row r="142" ht="15.75" customHeight="1">
      <c r="A142" s="7"/>
    </row>
    <row r="143" ht="15.75" customHeight="1">
      <c r="A143" s="7"/>
    </row>
    <row r="144" ht="15.75" customHeight="1">
      <c r="A144" s="7"/>
    </row>
    <row r="145" ht="15.75" customHeight="1">
      <c r="A145" s="7"/>
    </row>
    <row r="146" ht="15.75" customHeight="1">
      <c r="A146" s="7"/>
    </row>
    <row r="147" ht="15.75" customHeight="1">
      <c r="A147" s="7"/>
    </row>
    <row r="148" ht="15.75" customHeight="1">
      <c r="A148" s="7"/>
    </row>
    <row r="149" ht="15.75" customHeight="1">
      <c r="A149" s="7"/>
    </row>
    <row r="150" ht="15.75" customHeight="1">
      <c r="A150" s="7"/>
    </row>
    <row r="151" ht="15.75" customHeight="1">
      <c r="A151" s="7"/>
    </row>
    <row r="152" ht="15.75" customHeight="1">
      <c r="A152" s="7"/>
    </row>
    <row r="153" ht="15.75" customHeight="1">
      <c r="A153" s="7"/>
    </row>
    <row r="154" ht="15.75" customHeight="1">
      <c r="A154" s="7"/>
    </row>
    <row r="155" ht="15.75" customHeight="1">
      <c r="A155" s="7"/>
    </row>
    <row r="156" ht="15.75" customHeight="1">
      <c r="A156" s="7"/>
    </row>
    <row r="157" ht="15.75" customHeight="1">
      <c r="A157" s="7"/>
    </row>
    <row r="158" ht="15.75" customHeight="1">
      <c r="A158" s="7"/>
    </row>
    <row r="159" ht="15.75" customHeight="1">
      <c r="A159" s="7"/>
    </row>
    <row r="160" ht="15.75" customHeight="1">
      <c r="A160" s="7"/>
    </row>
    <row r="161" ht="15.75" customHeight="1">
      <c r="A161" s="7"/>
    </row>
    <row r="162" ht="15.75" customHeight="1">
      <c r="A162" s="7"/>
    </row>
    <row r="163" ht="15.75" customHeight="1">
      <c r="A163" s="7"/>
    </row>
    <row r="164" ht="15.75" customHeight="1">
      <c r="A164" s="7"/>
    </row>
    <row r="165" ht="15.75" customHeight="1">
      <c r="A165" s="7"/>
    </row>
    <row r="166" ht="15.75" customHeight="1">
      <c r="A166" s="7"/>
    </row>
    <row r="167" ht="15.75" customHeight="1">
      <c r="A167" s="7"/>
    </row>
    <row r="168" ht="15.75" customHeight="1">
      <c r="A168" s="7"/>
    </row>
    <row r="169" ht="15.75" customHeight="1">
      <c r="A169" s="7"/>
    </row>
    <row r="170" ht="15.75" customHeight="1">
      <c r="A170" s="7"/>
    </row>
    <row r="171" ht="15.75" customHeight="1">
      <c r="A171" s="7"/>
    </row>
    <row r="172" ht="15.75" customHeight="1">
      <c r="A172" s="7"/>
    </row>
    <row r="173" ht="15.75" customHeight="1">
      <c r="A173" s="7"/>
    </row>
    <row r="174" ht="15.75" customHeight="1">
      <c r="A174" s="7"/>
    </row>
    <row r="175" ht="15.75" customHeight="1">
      <c r="A175" s="7"/>
    </row>
    <row r="176" ht="15.75" customHeight="1">
      <c r="A176" s="7"/>
    </row>
    <row r="177" ht="15.75" customHeight="1">
      <c r="A177" s="7"/>
    </row>
    <row r="178" ht="15.75" customHeight="1">
      <c r="A178" s="7"/>
    </row>
    <row r="179" ht="15.75" customHeight="1">
      <c r="A179" s="7"/>
    </row>
    <row r="180" ht="15.75" customHeight="1">
      <c r="A180" s="7"/>
    </row>
    <row r="181" ht="15.75" customHeight="1">
      <c r="A181" s="7"/>
    </row>
    <row r="182" ht="15.75" customHeight="1">
      <c r="A182" s="7"/>
    </row>
    <row r="183" ht="15.75" customHeight="1">
      <c r="A183" s="7"/>
    </row>
    <row r="184" ht="15.75" customHeight="1">
      <c r="A184" s="7"/>
    </row>
    <row r="185" ht="15.75" customHeight="1">
      <c r="A185" s="7"/>
    </row>
    <row r="186" ht="15.75" customHeight="1">
      <c r="A186" s="7"/>
    </row>
    <row r="187" ht="15.75" customHeight="1">
      <c r="A187" s="7"/>
    </row>
    <row r="188" ht="15.75" customHeight="1">
      <c r="A188" s="7"/>
    </row>
    <row r="189" ht="15.75" customHeight="1">
      <c r="A189" s="7"/>
    </row>
    <row r="190" ht="15.75" customHeight="1">
      <c r="A190" s="7"/>
    </row>
    <row r="191" ht="15.75" customHeight="1">
      <c r="A191" s="7"/>
    </row>
    <row r="192" ht="15.75" customHeight="1">
      <c r="A192" s="7"/>
    </row>
    <row r="193" ht="15.75" customHeight="1">
      <c r="A193" s="7"/>
    </row>
    <row r="194" ht="15.75" customHeight="1">
      <c r="A194" s="7"/>
    </row>
    <row r="195" ht="15.75" customHeight="1">
      <c r="A195" s="7"/>
    </row>
    <row r="196" ht="15.75" customHeight="1">
      <c r="A196" s="7"/>
    </row>
    <row r="197" ht="15.75" customHeight="1">
      <c r="A197" s="7"/>
    </row>
    <row r="198" ht="15.75" customHeight="1">
      <c r="A198" s="7"/>
    </row>
    <row r="199" ht="15.75" customHeight="1">
      <c r="A199" s="7"/>
    </row>
    <row r="200" ht="15.75" customHeight="1">
      <c r="A200" s="7"/>
    </row>
    <row r="201" ht="15.75" customHeight="1">
      <c r="A201" s="7"/>
    </row>
    <row r="202" ht="15.75" customHeight="1">
      <c r="A202" s="7"/>
    </row>
    <row r="203" ht="15.75" customHeight="1">
      <c r="A203" s="7"/>
    </row>
    <row r="204" ht="15.75" customHeight="1">
      <c r="A204" s="7"/>
    </row>
    <row r="205" ht="15.75" customHeight="1">
      <c r="A205" s="7"/>
    </row>
    <row r="206" ht="15.75" customHeight="1">
      <c r="A206" s="7"/>
    </row>
    <row r="207" ht="15.75" customHeight="1">
      <c r="A207" s="7"/>
    </row>
    <row r="208" ht="15.75" customHeight="1">
      <c r="A208" s="7"/>
    </row>
    <row r="209" ht="15.75" customHeight="1">
      <c r="A209" s="7"/>
    </row>
    <row r="210" ht="15.75" customHeight="1">
      <c r="A210" s="7"/>
    </row>
    <row r="211" ht="15.75" customHeight="1">
      <c r="A211" s="7"/>
    </row>
    <row r="212" ht="15.75" customHeight="1">
      <c r="A212" s="7"/>
    </row>
    <row r="213" ht="15.75" customHeight="1">
      <c r="A213" s="7"/>
    </row>
    <row r="214" ht="15.75" customHeight="1">
      <c r="A214" s="7"/>
    </row>
    <row r="215" ht="15.75" customHeight="1">
      <c r="A215" s="7"/>
    </row>
    <row r="216" ht="15.75" customHeight="1">
      <c r="A216" s="7"/>
    </row>
    <row r="217" ht="15.75" customHeight="1">
      <c r="A217" s="7"/>
    </row>
    <row r="218" ht="15.75" customHeight="1">
      <c r="A218" s="7"/>
    </row>
    <row r="219" ht="15.75" customHeight="1">
      <c r="A219" s="7"/>
    </row>
    <row r="220" ht="15.75" customHeight="1">
      <c r="A220" s="7"/>
    </row>
    <row r="221" ht="15.75" customHeight="1">
      <c r="A221" s="7"/>
    </row>
    <row r="222" ht="15.75" customHeight="1">
      <c r="A222" s="7"/>
    </row>
    <row r="223" ht="15.75" customHeight="1">
      <c r="A223" s="7"/>
    </row>
    <row r="224" ht="15.75" customHeight="1">
      <c r="A224" s="7"/>
    </row>
    <row r="225" ht="15.75" customHeight="1">
      <c r="A225" s="7"/>
    </row>
    <row r="226" ht="15.75" customHeight="1">
      <c r="A226" s="7"/>
    </row>
    <row r="227" ht="15.75" customHeight="1">
      <c r="A227" s="7"/>
    </row>
    <row r="228" ht="15.75" customHeight="1">
      <c r="A228" s="7"/>
    </row>
    <row r="229" ht="15.75" customHeight="1">
      <c r="A229" s="7"/>
    </row>
    <row r="230" ht="15.75" customHeight="1">
      <c r="A230" s="7"/>
    </row>
    <row r="231" ht="15.75" customHeight="1">
      <c r="A231" s="7"/>
    </row>
    <row r="232" ht="15.75" customHeight="1">
      <c r="A232" s="7"/>
    </row>
    <row r="233" ht="15.75" customHeight="1">
      <c r="A233" s="7"/>
    </row>
    <row r="234" ht="15.75" customHeight="1">
      <c r="A234" s="7"/>
    </row>
    <row r="235" ht="15.75" customHeight="1">
      <c r="A235" s="7"/>
    </row>
    <row r="236" ht="15.75" customHeight="1">
      <c r="A236" s="7"/>
    </row>
    <row r="237" ht="15.75" customHeight="1">
      <c r="A237" s="7"/>
    </row>
    <row r="238" ht="15.75" customHeight="1">
      <c r="A238" s="7"/>
    </row>
    <row r="239" ht="15.75" customHeight="1">
      <c r="A239" s="7"/>
    </row>
    <row r="240" ht="15.75" customHeight="1">
      <c r="A240" s="7"/>
    </row>
    <row r="241" ht="15.75" customHeight="1">
      <c r="A241" s="7"/>
    </row>
    <row r="242" ht="15.75" customHeight="1">
      <c r="A242" s="7"/>
    </row>
    <row r="243" ht="15.75" customHeight="1">
      <c r="A243" s="7"/>
    </row>
    <row r="244" ht="15.75" customHeight="1">
      <c r="A244" s="7"/>
    </row>
    <row r="245" ht="15.75" customHeight="1">
      <c r="A245" s="7"/>
    </row>
    <row r="246" ht="15.75" customHeight="1">
      <c r="A246" s="7"/>
    </row>
    <row r="247" ht="15.75" customHeight="1">
      <c r="A247" s="7"/>
    </row>
    <row r="248" ht="15.75" customHeight="1">
      <c r="A248" s="7"/>
    </row>
    <row r="249" ht="15.75" customHeight="1">
      <c r="A249" s="7"/>
    </row>
    <row r="250" ht="15.75" customHeight="1">
      <c r="A250" s="7"/>
    </row>
    <row r="251" ht="15.75" customHeight="1">
      <c r="A251" s="7"/>
    </row>
    <row r="252" ht="15.75" customHeight="1">
      <c r="A252" s="7"/>
    </row>
    <row r="253" ht="15.75" customHeight="1">
      <c r="A253" s="7"/>
    </row>
    <row r="254" ht="15.75" customHeight="1">
      <c r="A254" s="7"/>
    </row>
    <row r="255" ht="15.75" customHeight="1">
      <c r="A255" s="7"/>
    </row>
    <row r="256" ht="15.75" customHeight="1">
      <c r="A256" s="7"/>
    </row>
    <row r="257" ht="15.75" customHeight="1">
      <c r="A257" s="7"/>
    </row>
    <row r="258" ht="15.75" customHeight="1">
      <c r="A258" s="7"/>
    </row>
    <row r="259" ht="15.75" customHeight="1">
      <c r="A259" s="7"/>
    </row>
    <row r="260" ht="15.75" customHeight="1">
      <c r="A260" s="7"/>
    </row>
    <row r="261" ht="15.75" customHeight="1">
      <c r="A261" s="7"/>
    </row>
    <row r="262" ht="15.75" customHeight="1">
      <c r="A262" s="7"/>
    </row>
    <row r="263" ht="15.75" customHeight="1">
      <c r="A263" s="7"/>
    </row>
    <row r="264" ht="15.75" customHeight="1">
      <c r="A264" s="7"/>
    </row>
    <row r="265" ht="15.75" customHeight="1">
      <c r="A265" s="7"/>
    </row>
    <row r="266" ht="15.75" customHeight="1">
      <c r="A266" s="7"/>
    </row>
    <row r="267" ht="15.75" customHeight="1">
      <c r="A267" s="7"/>
    </row>
    <row r="268" ht="15.75" customHeight="1">
      <c r="A268" s="7"/>
    </row>
    <row r="269" ht="15.75" customHeight="1">
      <c r="A269" s="7"/>
    </row>
    <row r="270" ht="15.75" customHeight="1">
      <c r="A270" s="7"/>
    </row>
    <row r="271" ht="15.75" customHeight="1">
      <c r="A271" s="7"/>
    </row>
    <row r="272" ht="15.75" customHeight="1">
      <c r="A272" s="7"/>
    </row>
    <row r="273" ht="15.75" customHeight="1">
      <c r="A273" s="7"/>
    </row>
    <row r="274" ht="15.75" customHeight="1">
      <c r="A274" s="7"/>
    </row>
    <row r="275" ht="15.75" customHeight="1">
      <c r="A275" s="7"/>
    </row>
    <row r="276" ht="15.75" customHeight="1">
      <c r="A276" s="7"/>
    </row>
    <row r="277" ht="15.75" customHeight="1">
      <c r="A277" s="7"/>
    </row>
    <row r="278" ht="15.75" customHeight="1">
      <c r="A278" s="7"/>
    </row>
    <row r="279" ht="15.75" customHeight="1">
      <c r="A279" s="7"/>
    </row>
    <row r="280" ht="15.75" customHeight="1">
      <c r="A280" s="7"/>
    </row>
    <row r="281" ht="15.75" customHeight="1">
      <c r="A281" s="7"/>
    </row>
    <row r="282" ht="15.75" customHeight="1">
      <c r="A282" s="7"/>
    </row>
    <row r="283" ht="15.75" customHeight="1">
      <c r="A283" s="7"/>
    </row>
    <row r="284" ht="15.75" customHeight="1">
      <c r="A284" s="7"/>
    </row>
    <row r="285" ht="15.75" customHeight="1">
      <c r="A285" s="7"/>
    </row>
    <row r="286" ht="15.75" customHeight="1">
      <c r="A286" s="7"/>
    </row>
    <row r="287" ht="15.75" customHeight="1">
      <c r="A287" s="7"/>
    </row>
    <row r="288" ht="15.75" customHeight="1">
      <c r="A288" s="7"/>
    </row>
    <row r="289" ht="15.75" customHeight="1">
      <c r="A289" s="7"/>
    </row>
    <row r="290" ht="15.75" customHeight="1">
      <c r="A290" s="7"/>
    </row>
    <row r="291" ht="15.75" customHeight="1">
      <c r="A291" s="7"/>
    </row>
    <row r="292" ht="15.75" customHeight="1">
      <c r="A292" s="7"/>
    </row>
    <row r="293" ht="15.75" customHeight="1">
      <c r="A293" s="7"/>
    </row>
    <row r="294" ht="15.75" customHeight="1">
      <c r="A294" s="7"/>
    </row>
    <row r="295" ht="15.75" customHeight="1">
      <c r="A295" s="7"/>
    </row>
    <row r="296" ht="15.75" customHeight="1">
      <c r="A296" s="7"/>
    </row>
    <row r="297" ht="15.75" customHeight="1">
      <c r="A297" s="7"/>
    </row>
    <row r="298" ht="15.75" customHeight="1">
      <c r="A298" s="7"/>
    </row>
    <row r="299" ht="15.75" customHeight="1">
      <c r="A299" s="7"/>
    </row>
    <row r="300" ht="15.75" customHeight="1">
      <c r="A300" s="7"/>
    </row>
    <row r="301" ht="15.75" customHeight="1">
      <c r="A301" s="7"/>
    </row>
    <row r="302" ht="15.75" customHeight="1">
      <c r="A302" s="7"/>
    </row>
    <row r="303" ht="15.75" customHeight="1">
      <c r="A303" s="7"/>
    </row>
    <row r="304" ht="15.75" customHeight="1">
      <c r="A304" s="7"/>
    </row>
    <row r="305" ht="15.75" customHeight="1">
      <c r="A305" s="7"/>
    </row>
    <row r="306" ht="15.75" customHeight="1">
      <c r="A306" s="7"/>
    </row>
    <row r="307" ht="15.75" customHeight="1">
      <c r="A307" s="7"/>
    </row>
    <row r="308" ht="15.75" customHeight="1">
      <c r="A308" s="7"/>
    </row>
    <row r="309" ht="15.75" customHeight="1">
      <c r="A309" s="7"/>
    </row>
    <row r="310" ht="15.75" customHeight="1">
      <c r="A310" s="7"/>
    </row>
    <row r="311" ht="15.75" customHeight="1">
      <c r="A311" s="7"/>
    </row>
    <row r="312" ht="15.75" customHeight="1">
      <c r="A312" s="7"/>
    </row>
    <row r="313" ht="15.75" customHeight="1">
      <c r="A313" s="7"/>
    </row>
    <row r="314" ht="15.75" customHeight="1">
      <c r="A314" s="7"/>
    </row>
    <row r="315" ht="15.75" customHeight="1">
      <c r="A315" s="7"/>
    </row>
    <row r="316" ht="15.75" customHeight="1">
      <c r="A316" s="7"/>
    </row>
    <row r="317" ht="15.75" customHeight="1">
      <c r="A317" s="7"/>
    </row>
    <row r="318" ht="15.75" customHeight="1">
      <c r="A318" s="7"/>
    </row>
    <row r="319" ht="15.75" customHeight="1">
      <c r="A319" s="7"/>
    </row>
    <row r="320" ht="15.75" customHeight="1">
      <c r="A320" s="7"/>
    </row>
    <row r="321" ht="15.75" customHeight="1">
      <c r="A321" s="7"/>
    </row>
    <row r="322" ht="15.75" customHeight="1">
      <c r="A322" s="7"/>
    </row>
    <row r="323" ht="15.75" customHeight="1">
      <c r="A323" s="7"/>
    </row>
    <row r="324" ht="15.75" customHeight="1">
      <c r="A324" s="7"/>
    </row>
    <row r="325" ht="15.75" customHeight="1">
      <c r="A325" s="7"/>
    </row>
    <row r="326" ht="15.75" customHeight="1">
      <c r="A326" s="7"/>
    </row>
    <row r="327" ht="15.75" customHeight="1">
      <c r="A327" s="7"/>
    </row>
    <row r="328" ht="15.75" customHeight="1">
      <c r="A328" s="7"/>
    </row>
    <row r="329" ht="15.75" customHeight="1">
      <c r="A329" s="7"/>
    </row>
    <row r="330" ht="15.75" customHeight="1">
      <c r="A330" s="7"/>
    </row>
    <row r="331" ht="15.75" customHeight="1">
      <c r="A331" s="7"/>
    </row>
    <row r="332" ht="15.75" customHeight="1">
      <c r="A332" s="7"/>
    </row>
    <row r="333" ht="15.75" customHeight="1">
      <c r="A333" s="7"/>
    </row>
    <row r="334" ht="15.75" customHeight="1">
      <c r="A334" s="7"/>
    </row>
    <row r="335" ht="15.75" customHeight="1">
      <c r="A335" s="7"/>
    </row>
    <row r="336" ht="15.75" customHeight="1">
      <c r="A336" s="7"/>
    </row>
    <row r="337" ht="15.75" customHeight="1">
      <c r="A337" s="7"/>
    </row>
    <row r="338" ht="15.75" customHeight="1">
      <c r="A338" s="7"/>
    </row>
    <row r="339" ht="15.75" customHeight="1">
      <c r="A339" s="7"/>
    </row>
    <row r="340" ht="15.75" customHeight="1">
      <c r="A340" s="7"/>
    </row>
    <row r="341" ht="15.75" customHeight="1">
      <c r="A341" s="7"/>
    </row>
    <row r="342" ht="15.75" customHeight="1">
      <c r="A342" s="7"/>
    </row>
    <row r="343" ht="15.75" customHeight="1">
      <c r="A343" s="7"/>
    </row>
    <row r="344" ht="15.75" customHeight="1">
      <c r="A344" s="7"/>
    </row>
    <row r="345" ht="15.75" customHeight="1">
      <c r="A345" s="7"/>
    </row>
    <row r="346" ht="15.75" customHeight="1">
      <c r="A346" s="7"/>
    </row>
    <row r="347" ht="15.75" customHeight="1">
      <c r="A347" s="7"/>
    </row>
    <row r="348" ht="15.75" customHeight="1">
      <c r="A348" s="7"/>
    </row>
    <row r="349" ht="15.75" customHeight="1">
      <c r="A349" s="7"/>
    </row>
    <row r="350" ht="15.75" customHeight="1">
      <c r="A350" s="7"/>
    </row>
    <row r="351" ht="15.75" customHeight="1">
      <c r="A351" s="7"/>
    </row>
    <row r="352" ht="15.75" customHeight="1">
      <c r="A352" s="7"/>
    </row>
    <row r="353" ht="15.75" customHeight="1">
      <c r="A353" s="7"/>
    </row>
    <row r="354" ht="15.75" customHeight="1">
      <c r="A354" s="7"/>
    </row>
    <row r="355" ht="15.75" customHeight="1">
      <c r="A355" s="7"/>
    </row>
    <row r="356" ht="15.75" customHeight="1">
      <c r="A356" s="7"/>
    </row>
    <row r="357" ht="15.75" customHeight="1">
      <c r="A357" s="7"/>
    </row>
    <row r="358" ht="15.75" customHeight="1">
      <c r="A358" s="7"/>
    </row>
    <row r="359" ht="15.75" customHeight="1">
      <c r="A359" s="7"/>
    </row>
    <row r="360" ht="15.75" customHeight="1">
      <c r="A360" s="7"/>
    </row>
    <row r="361" ht="15.75" customHeight="1">
      <c r="A361" s="7"/>
    </row>
    <row r="362" ht="15.75" customHeight="1">
      <c r="A362" s="7"/>
    </row>
    <row r="363" ht="15.75" customHeight="1">
      <c r="A363" s="7"/>
    </row>
    <row r="364" ht="15.75" customHeight="1">
      <c r="A364" s="7"/>
    </row>
    <row r="365" ht="15.75" customHeight="1">
      <c r="A365" s="7"/>
    </row>
    <row r="366" ht="15.75" customHeight="1">
      <c r="A366" s="7"/>
    </row>
    <row r="367" ht="15.75" customHeight="1">
      <c r="A367" s="7"/>
    </row>
    <row r="368" ht="15.75" customHeight="1">
      <c r="A368" s="7"/>
    </row>
    <row r="369" ht="15.75" customHeight="1">
      <c r="A369" s="7"/>
    </row>
    <row r="370" ht="15.75" customHeight="1">
      <c r="A370" s="7"/>
    </row>
    <row r="371" ht="15.75" customHeight="1">
      <c r="A371" s="7"/>
    </row>
    <row r="372" ht="15.75" customHeight="1">
      <c r="A372" s="7"/>
    </row>
    <row r="373" ht="15.75" customHeight="1">
      <c r="A373" s="7"/>
    </row>
    <row r="374" ht="15.75" customHeight="1">
      <c r="A374" s="7"/>
    </row>
    <row r="375" ht="15.75" customHeight="1">
      <c r="A375" s="7"/>
    </row>
    <row r="376" ht="15.75" customHeight="1">
      <c r="A376" s="7"/>
    </row>
    <row r="377" ht="15.75" customHeight="1">
      <c r="A377" s="7"/>
    </row>
    <row r="378" ht="15.75" customHeight="1">
      <c r="A378" s="7"/>
    </row>
    <row r="379" ht="15.75" customHeight="1">
      <c r="A379" s="7"/>
    </row>
    <row r="380" ht="15.75" customHeight="1">
      <c r="A380" s="7"/>
    </row>
    <row r="381" ht="15.75" customHeight="1">
      <c r="A381" s="7"/>
    </row>
    <row r="382" ht="15.75" customHeight="1">
      <c r="A382" s="7"/>
    </row>
    <row r="383" ht="15.75" customHeight="1">
      <c r="A383" s="7"/>
    </row>
    <row r="384" ht="15.75" customHeight="1">
      <c r="A384" s="7"/>
    </row>
    <row r="385" ht="15.75" customHeight="1">
      <c r="A385" s="7"/>
    </row>
    <row r="386" ht="15.75" customHeight="1">
      <c r="A386" s="7"/>
    </row>
    <row r="387" ht="15.75" customHeight="1">
      <c r="A387" s="7"/>
    </row>
    <row r="388" ht="15.75" customHeight="1">
      <c r="A388" s="7"/>
    </row>
    <row r="389" ht="15.75" customHeight="1">
      <c r="A389" s="7"/>
    </row>
    <row r="390" ht="15.75" customHeight="1">
      <c r="A390" s="7"/>
    </row>
    <row r="391" ht="15.75" customHeight="1">
      <c r="A391" s="7"/>
    </row>
    <row r="392" ht="15.75" customHeight="1">
      <c r="A392" s="7"/>
    </row>
    <row r="393" ht="15.75" customHeight="1">
      <c r="A393" s="7"/>
    </row>
    <row r="394" ht="15.75" customHeight="1">
      <c r="A394" s="7"/>
    </row>
    <row r="395" ht="15.75" customHeight="1">
      <c r="A395" s="7"/>
    </row>
    <row r="396" ht="15.75" customHeight="1">
      <c r="A396" s="7"/>
    </row>
    <row r="397" ht="15.75" customHeight="1">
      <c r="A397" s="7"/>
    </row>
    <row r="398" ht="15.75" customHeight="1">
      <c r="A398" s="7"/>
    </row>
    <row r="399" ht="15.75" customHeight="1">
      <c r="A399" s="7"/>
    </row>
    <row r="400" ht="15.75" customHeight="1">
      <c r="A400" s="7"/>
    </row>
    <row r="401" ht="15.75" customHeight="1">
      <c r="A401" s="7"/>
    </row>
    <row r="402" ht="15.75" customHeight="1">
      <c r="A402" s="7"/>
    </row>
    <row r="403" ht="15.75" customHeight="1">
      <c r="A403" s="7"/>
    </row>
    <row r="404" ht="15.75" customHeight="1">
      <c r="A404" s="7"/>
    </row>
    <row r="405" ht="15.75" customHeight="1">
      <c r="A405" s="7"/>
    </row>
    <row r="406" ht="15.75" customHeight="1">
      <c r="A406" s="7"/>
    </row>
    <row r="407" ht="15.75" customHeight="1">
      <c r="A407" s="7"/>
    </row>
    <row r="408" ht="15.75" customHeight="1">
      <c r="A408" s="7"/>
    </row>
    <row r="409" ht="15.75" customHeight="1">
      <c r="A409" s="7"/>
    </row>
    <row r="410" ht="15.75" customHeight="1">
      <c r="A410" s="7"/>
    </row>
    <row r="411" ht="15.75" customHeight="1">
      <c r="A411" s="7"/>
    </row>
    <row r="412" ht="15.75" customHeight="1">
      <c r="A412" s="7"/>
    </row>
    <row r="413" ht="15.75" customHeight="1">
      <c r="A413" s="7"/>
    </row>
    <row r="414" ht="15.75" customHeight="1">
      <c r="A414" s="7"/>
    </row>
    <row r="415" ht="15.75" customHeight="1">
      <c r="A415" s="7"/>
    </row>
    <row r="416" ht="15.75" customHeight="1">
      <c r="A416" s="7"/>
    </row>
    <row r="417" ht="15.75" customHeight="1">
      <c r="A417" s="7"/>
    </row>
    <row r="418" ht="15.75" customHeight="1">
      <c r="A418" s="7"/>
    </row>
    <row r="419" ht="15.75" customHeight="1">
      <c r="A419" s="7"/>
    </row>
    <row r="420" ht="15.75" customHeight="1">
      <c r="A420" s="7"/>
    </row>
    <row r="421" ht="15.75" customHeight="1">
      <c r="A421" s="7"/>
    </row>
    <row r="422" ht="15.75" customHeight="1">
      <c r="A422" s="7"/>
    </row>
    <row r="423" ht="15.75" customHeight="1">
      <c r="A423" s="7"/>
    </row>
    <row r="424" ht="15.75" customHeight="1">
      <c r="A424" s="7"/>
    </row>
    <row r="425" ht="15.75" customHeight="1">
      <c r="A425" s="7"/>
    </row>
    <row r="426" ht="15.75" customHeight="1">
      <c r="A426" s="7"/>
    </row>
    <row r="427" ht="15.75" customHeight="1">
      <c r="A427" s="7"/>
    </row>
    <row r="428" ht="15.75" customHeight="1">
      <c r="A428" s="7"/>
    </row>
    <row r="429" ht="15.75" customHeight="1">
      <c r="A429" s="7"/>
    </row>
    <row r="430" ht="15.75" customHeight="1">
      <c r="A430" s="7"/>
    </row>
    <row r="431" ht="15.75" customHeight="1">
      <c r="A431" s="7"/>
    </row>
    <row r="432" ht="15.75" customHeight="1">
      <c r="A432" s="7"/>
    </row>
    <row r="433" ht="15.75" customHeight="1">
      <c r="A433" s="7"/>
    </row>
    <row r="434" ht="15.75" customHeight="1">
      <c r="A434" s="7"/>
    </row>
    <row r="435" ht="15.75" customHeight="1">
      <c r="A435" s="7"/>
    </row>
    <row r="436" ht="15.75" customHeight="1">
      <c r="A436" s="7"/>
    </row>
    <row r="437" ht="15.75" customHeight="1">
      <c r="A437" s="7"/>
    </row>
    <row r="438" ht="15.75" customHeight="1">
      <c r="A438" s="7"/>
    </row>
    <row r="439" ht="15.75" customHeight="1">
      <c r="A439" s="7"/>
    </row>
    <row r="440" ht="15.75" customHeight="1">
      <c r="A440" s="7"/>
    </row>
    <row r="441" ht="15.75" customHeight="1">
      <c r="A441" s="7"/>
    </row>
    <row r="442" ht="15.75" customHeight="1">
      <c r="A442" s="7"/>
    </row>
    <row r="443" ht="15.75" customHeight="1">
      <c r="A443" s="7"/>
    </row>
    <row r="444" ht="15.75" customHeight="1">
      <c r="A444" s="7"/>
    </row>
    <row r="445" ht="15.75" customHeight="1">
      <c r="A445" s="7"/>
    </row>
    <row r="446" ht="15.75" customHeight="1">
      <c r="A446" s="7"/>
    </row>
    <row r="447" ht="15.75" customHeight="1">
      <c r="A447" s="7"/>
    </row>
    <row r="448" ht="15.75" customHeight="1">
      <c r="A448" s="7"/>
    </row>
    <row r="449" ht="15.75" customHeight="1">
      <c r="A449" s="7"/>
    </row>
    <row r="450" ht="15.75" customHeight="1">
      <c r="A450" s="7"/>
    </row>
    <row r="451" ht="15.75" customHeight="1">
      <c r="A451" s="7"/>
    </row>
    <row r="452" ht="15.75" customHeight="1">
      <c r="A452" s="7"/>
    </row>
    <row r="453" ht="15.75" customHeight="1">
      <c r="A453" s="7"/>
    </row>
    <row r="454" ht="15.75" customHeight="1">
      <c r="A454" s="7"/>
    </row>
    <row r="455" ht="15.75" customHeight="1">
      <c r="A455" s="7"/>
    </row>
    <row r="456" ht="15.75" customHeight="1">
      <c r="A456" s="7"/>
    </row>
    <row r="457" ht="15.75" customHeight="1">
      <c r="A457" s="7"/>
    </row>
    <row r="458" ht="15.75" customHeight="1">
      <c r="A458" s="7"/>
    </row>
    <row r="459" ht="15.75" customHeight="1">
      <c r="A459" s="7"/>
    </row>
    <row r="460" ht="15.75" customHeight="1">
      <c r="A460" s="7"/>
    </row>
    <row r="461" ht="15.75" customHeight="1">
      <c r="A461" s="7"/>
    </row>
    <row r="462" ht="15.75" customHeight="1">
      <c r="A462" s="7"/>
    </row>
    <row r="463" ht="15.75" customHeight="1">
      <c r="A463" s="7"/>
    </row>
    <row r="464" ht="15.75" customHeight="1">
      <c r="A464" s="7"/>
    </row>
    <row r="465" ht="15.75" customHeight="1">
      <c r="A465" s="7"/>
    </row>
    <row r="466" ht="15.75" customHeight="1">
      <c r="A466" s="7"/>
    </row>
    <row r="467" ht="15.75" customHeight="1">
      <c r="A467" s="7"/>
    </row>
    <row r="468" ht="15.75" customHeight="1">
      <c r="A468" s="7"/>
    </row>
    <row r="469" ht="15.75" customHeight="1">
      <c r="A469" s="7"/>
    </row>
    <row r="470" ht="15.75" customHeight="1">
      <c r="A470" s="7"/>
    </row>
    <row r="471" ht="15.75" customHeight="1">
      <c r="A471" s="7"/>
    </row>
    <row r="472" ht="15.75" customHeight="1">
      <c r="A472" s="7"/>
    </row>
    <row r="473" ht="15.75" customHeight="1">
      <c r="A473" s="7"/>
    </row>
    <row r="474" ht="15.75" customHeight="1">
      <c r="A474" s="7"/>
    </row>
    <row r="475" ht="15.75" customHeight="1">
      <c r="A475" s="7"/>
    </row>
    <row r="476" ht="15.75" customHeight="1">
      <c r="A476" s="7"/>
    </row>
    <row r="477" ht="15.75" customHeight="1">
      <c r="A477" s="7"/>
    </row>
    <row r="478" ht="15.75" customHeight="1">
      <c r="A478" s="7"/>
    </row>
    <row r="479" ht="15.75" customHeight="1">
      <c r="A479" s="7"/>
    </row>
    <row r="480" ht="15.75" customHeight="1">
      <c r="A480" s="7"/>
    </row>
    <row r="481" ht="15.75" customHeight="1">
      <c r="A481" s="7"/>
    </row>
    <row r="482" ht="15.75" customHeight="1">
      <c r="A482" s="7"/>
    </row>
    <row r="483" ht="15.75" customHeight="1">
      <c r="A483" s="7"/>
    </row>
    <row r="484" ht="15.75" customHeight="1">
      <c r="A484" s="7"/>
    </row>
    <row r="485" ht="15.75" customHeight="1">
      <c r="A485" s="7"/>
    </row>
    <row r="486" ht="15.75" customHeight="1">
      <c r="A486" s="7"/>
    </row>
    <row r="487" ht="15.75" customHeight="1">
      <c r="A487" s="7"/>
    </row>
    <row r="488" ht="15.75" customHeight="1">
      <c r="A488" s="7"/>
    </row>
    <row r="489" ht="15.75" customHeight="1">
      <c r="A489" s="7"/>
    </row>
    <row r="490" ht="15.75" customHeight="1">
      <c r="A490" s="7"/>
    </row>
    <row r="491" ht="15.75" customHeight="1">
      <c r="A491" s="7"/>
    </row>
    <row r="492" ht="15.75" customHeight="1">
      <c r="A492" s="7"/>
    </row>
    <row r="493" ht="15.75" customHeight="1">
      <c r="A493" s="7"/>
    </row>
    <row r="494" ht="15.75" customHeight="1">
      <c r="A494" s="7"/>
    </row>
    <row r="495" ht="15.75" customHeight="1">
      <c r="A495" s="7"/>
    </row>
    <row r="496" ht="15.75" customHeight="1">
      <c r="A496" s="7"/>
    </row>
    <row r="497" ht="15.75" customHeight="1">
      <c r="A497" s="7"/>
    </row>
    <row r="498" ht="15.75" customHeight="1">
      <c r="A498" s="7"/>
    </row>
    <row r="499" ht="15.75" customHeight="1">
      <c r="A499" s="7"/>
    </row>
    <row r="500" ht="15.75" customHeight="1">
      <c r="A500" s="7"/>
    </row>
    <row r="501" ht="15.75" customHeight="1">
      <c r="A501" s="7"/>
    </row>
    <row r="502" ht="15.75" customHeight="1">
      <c r="A502" s="7"/>
    </row>
    <row r="503" ht="15.75" customHeight="1">
      <c r="A503" s="7"/>
    </row>
    <row r="504" ht="15.75" customHeight="1">
      <c r="A504" s="7"/>
    </row>
    <row r="505" ht="15.75" customHeight="1">
      <c r="A505" s="7"/>
    </row>
    <row r="506" ht="15.75" customHeight="1">
      <c r="A506" s="7"/>
    </row>
    <row r="507" ht="15.75" customHeight="1">
      <c r="A507" s="7"/>
    </row>
    <row r="508" ht="15.75" customHeight="1">
      <c r="A508" s="7"/>
    </row>
    <row r="509" ht="15.75" customHeight="1">
      <c r="A509" s="7"/>
    </row>
    <row r="510" ht="15.75" customHeight="1">
      <c r="A510" s="7"/>
    </row>
    <row r="511" ht="15.75" customHeight="1">
      <c r="A511" s="7"/>
    </row>
    <row r="512" ht="15.75" customHeight="1">
      <c r="A512" s="7"/>
    </row>
    <row r="513" ht="15.75" customHeight="1">
      <c r="A513" s="7"/>
    </row>
    <row r="514" ht="15.75" customHeight="1">
      <c r="A514" s="7"/>
    </row>
    <row r="515" ht="15.75" customHeight="1">
      <c r="A515" s="7"/>
    </row>
    <row r="516" ht="15.75" customHeight="1">
      <c r="A516" s="7"/>
    </row>
    <row r="517" ht="15.75" customHeight="1">
      <c r="A517" s="7"/>
    </row>
    <row r="518" ht="15.75" customHeight="1">
      <c r="A518" s="7"/>
    </row>
    <row r="519" ht="15.75" customHeight="1">
      <c r="A519" s="7"/>
    </row>
    <row r="520" ht="15.75" customHeight="1">
      <c r="A520" s="7"/>
    </row>
    <row r="521" ht="15.75" customHeight="1">
      <c r="A521" s="7"/>
    </row>
    <row r="522" ht="15.75" customHeight="1">
      <c r="A522" s="7"/>
    </row>
    <row r="523" ht="15.75" customHeight="1">
      <c r="A523" s="7"/>
    </row>
    <row r="524" ht="15.75" customHeight="1">
      <c r="A524" s="7"/>
    </row>
    <row r="525" ht="15.75" customHeight="1">
      <c r="A525" s="7"/>
    </row>
    <row r="526" ht="15.75" customHeight="1">
      <c r="A526" s="7"/>
    </row>
    <row r="527" ht="15.75" customHeight="1">
      <c r="A527" s="7"/>
    </row>
    <row r="528" ht="15.75" customHeight="1">
      <c r="A528" s="7"/>
    </row>
    <row r="529" ht="15.75" customHeight="1">
      <c r="A529" s="7"/>
    </row>
    <row r="530" ht="15.75" customHeight="1">
      <c r="A530" s="7"/>
    </row>
    <row r="531" ht="15.75" customHeight="1">
      <c r="A531" s="7"/>
    </row>
    <row r="532" ht="15.75" customHeight="1">
      <c r="A532" s="7"/>
    </row>
    <row r="533" ht="15.75" customHeight="1">
      <c r="A533" s="7"/>
    </row>
    <row r="534" ht="15.75" customHeight="1">
      <c r="A534" s="7"/>
    </row>
    <row r="535" ht="15.75" customHeight="1">
      <c r="A535" s="7"/>
    </row>
    <row r="536" ht="15.75" customHeight="1">
      <c r="A536" s="7"/>
    </row>
    <row r="537" ht="15.75" customHeight="1">
      <c r="A537" s="7"/>
    </row>
    <row r="538" ht="15.75" customHeight="1">
      <c r="A538" s="7"/>
    </row>
    <row r="539" ht="15.75" customHeight="1">
      <c r="A539" s="7"/>
    </row>
    <row r="540" ht="15.75" customHeight="1">
      <c r="A540" s="7"/>
    </row>
    <row r="541" ht="15.75" customHeight="1">
      <c r="A541" s="7"/>
    </row>
    <row r="542" ht="15.75" customHeight="1">
      <c r="A542" s="7"/>
    </row>
    <row r="543" ht="15.75" customHeight="1">
      <c r="A543" s="7"/>
    </row>
    <row r="544" ht="15.75" customHeight="1">
      <c r="A544" s="7"/>
    </row>
    <row r="545" ht="15.75" customHeight="1">
      <c r="A545" s="7"/>
    </row>
    <row r="546" ht="15.75" customHeight="1">
      <c r="A546" s="7"/>
    </row>
    <row r="547" ht="15.75" customHeight="1">
      <c r="A547" s="7"/>
    </row>
    <row r="548" ht="15.75" customHeight="1">
      <c r="A548" s="7"/>
    </row>
    <row r="549" ht="15.75" customHeight="1">
      <c r="A549" s="7"/>
    </row>
    <row r="550" ht="15.75" customHeight="1">
      <c r="A550" s="7"/>
    </row>
    <row r="551" ht="15.75" customHeight="1">
      <c r="A551" s="7"/>
    </row>
    <row r="552" ht="15.75" customHeight="1">
      <c r="A552" s="7"/>
    </row>
    <row r="553" ht="15.75" customHeight="1">
      <c r="A553" s="7"/>
    </row>
    <row r="554" ht="15.75" customHeight="1">
      <c r="A554" s="7"/>
    </row>
    <row r="555" ht="15.75" customHeight="1">
      <c r="A555" s="7"/>
    </row>
    <row r="556" ht="15.75" customHeight="1">
      <c r="A556" s="7"/>
    </row>
    <row r="557" ht="15.75" customHeight="1">
      <c r="A557" s="7"/>
    </row>
    <row r="558" ht="15.75" customHeight="1">
      <c r="A558" s="7"/>
    </row>
    <row r="559" ht="15.75" customHeight="1">
      <c r="A559" s="7"/>
    </row>
    <row r="560" ht="15.75" customHeight="1">
      <c r="A560" s="7"/>
    </row>
    <row r="561" ht="15.75" customHeight="1">
      <c r="A561" s="7"/>
    </row>
    <row r="562" ht="15.75" customHeight="1">
      <c r="A562" s="7"/>
    </row>
    <row r="563" ht="15.75" customHeight="1">
      <c r="A563" s="7"/>
    </row>
    <row r="564" ht="15.75" customHeight="1">
      <c r="A564" s="7"/>
    </row>
    <row r="565" ht="15.75" customHeight="1">
      <c r="A565" s="7"/>
    </row>
    <row r="566" ht="15.75" customHeight="1">
      <c r="A566" s="7"/>
    </row>
    <row r="567" ht="15.75" customHeight="1">
      <c r="A567" s="7"/>
    </row>
    <row r="568" ht="15.75" customHeight="1">
      <c r="A568" s="7"/>
    </row>
    <row r="569" ht="15.75" customHeight="1">
      <c r="A569" s="7"/>
    </row>
    <row r="570" ht="15.75" customHeight="1">
      <c r="A570" s="7"/>
    </row>
    <row r="571" ht="15.75" customHeight="1">
      <c r="A571" s="7"/>
    </row>
    <row r="572" ht="15.75" customHeight="1">
      <c r="A572" s="7"/>
    </row>
    <row r="573" ht="15.75" customHeight="1">
      <c r="A573" s="7"/>
    </row>
    <row r="574" ht="15.75" customHeight="1">
      <c r="A574" s="7"/>
    </row>
    <row r="575" ht="15.75" customHeight="1">
      <c r="A575" s="7"/>
    </row>
    <row r="576" ht="15.75" customHeight="1">
      <c r="A576" s="7"/>
    </row>
    <row r="577" ht="15.75" customHeight="1">
      <c r="A577" s="7"/>
    </row>
    <row r="578" ht="15.75" customHeight="1">
      <c r="A578" s="7"/>
    </row>
    <row r="579" ht="15.75" customHeight="1">
      <c r="A579" s="7"/>
    </row>
    <row r="580" ht="15.75" customHeight="1">
      <c r="A580" s="7"/>
    </row>
    <row r="581" ht="15.75" customHeight="1">
      <c r="A581" s="7"/>
    </row>
    <row r="582" ht="15.75" customHeight="1">
      <c r="A582" s="7"/>
    </row>
    <row r="583" ht="15.75" customHeight="1">
      <c r="A583" s="7"/>
    </row>
    <row r="584" ht="15.75" customHeight="1">
      <c r="A584" s="7"/>
    </row>
    <row r="585" ht="15.75" customHeight="1">
      <c r="A585" s="7"/>
    </row>
    <row r="586" ht="15.75" customHeight="1">
      <c r="A586" s="7"/>
    </row>
    <row r="587" ht="15.75" customHeight="1">
      <c r="A587" s="7"/>
    </row>
    <row r="588" ht="15.75" customHeight="1">
      <c r="A588" s="7"/>
    </row>
    <row r="589" ht="15.75" customHeight="1">
      <c r="A589" s="7"/>
    </row>
    <row r="590" ht="15.75" customHeight="1">
      <c r="A590" s="7"/>
    </row>
    <row r="591" ht="15.75" customHeight="1">
      <c r="A591" s="7"/>
    </row>
    <row r="592" ht="15.75" customHeight="1">
      <c r="A592" s="7"/>
    </row>
    <row r="593" ht="15.75" customHeight="1">
      <c r="A593" s="7"/>
    </row>
    <row r="594" ht="15.75" customHeight="1">
      <c r="A594" s="7"/>
    </row>
    <row r="595" ht="15.75" customHeight="1">
      <c r="A595" s="7"/>
    </row>
    <row r="596" ht="15.75" customHeight="1">
      <c r="A596" s="7"/>
    </row>
    <row r="597" ht="15.75" customHeight="1">
      <c r="A597" s="7"/>
    </row>
    <row r="598" ht="15.75" customHeight="1">
      <c r="A598" s="7"/>
    </row>
    <row r="599" ht="15.75" customHeight="1">
      <c r="A599" s="7"/>
    </row>
    <row r="600" ht="15.75" customHeight="1">
      <c r="A600" s="7"/>
    </row>
    <row r="601" ht="15.75" customHeight="1">
      <c r="A601" s="7"/>
    </row>
    <row r="602" ht="15.75" customHeight="1">
      <c r="A602" s="7"/>
    </row>
    <row r="603" ht="15.75" customHeight="1">
      <c r="A603" s="7"/>
    </row>
    <row r="604" ht="15.75" customHeight="1">
      <c r="A604" s="7"/>
    </row>
    <row r="605" ht="15.75" customHeight="1">
      <c r="A605" s="7"/>
    </row>
    <row r="606" ht="15.75" customHeight="1">
      <c r="A606" s="7"/>
    </row>
    <row r="607" ht="15.75" customHeight="1">
      <c r="A607" s="7"/>
    </row>
    <row r="608" ht="15.75" customHeight="1">
      <c r="A608" s="7"/>
    </row>
    <row r="609" ht="15.75" customHeight="1">
      <c r="A609" s="7"/>
    </row>
    <row r="610" ht="15.75" customHeight="1">
      <c r="A610" s="7"/>
    </row>
    <row r="611" ht="15.75" customHeight="1">
      <c r="A611" s="7"/>
    </row>
    <row r="612" ht="15.75" customHeight="1">
      <c r="A612" s="7"/>
    </row>
    <row r="613" ht="15.75" customHeight="1">
      <c r="A613" s="7"/>
    </row>
    <row r="614" ht="15.75" customHeight="1">
      <c r="A614" s="7"/>
    </row>
    <row r="615" ht="15.75" customHeight="1">
      <c r="A615" s="7"/>
    </row>
    <row r="616" ht="15.75" customHeight="1">
      <c r="A616" s="7"/>
    </row>
    <row r="617" ht="15.75" customHeight="1">
      <c r="A617" s="7"/>
    </row>
    <row r="618" ht="15.75" customHeight="1">
      <c r="A618" s="7"/>
    </row>
    <row r="619" ht="15.75" customHeight="1">
      <c r="A619" s="7"/>
    </row>
    <row r="620" ht="15.75" customHeight="1">
      <c r="A620" s="7"/>
    </row>
    <row r="621" ht="15.75" customHeight="1">
      <c r="A621" s="7"/>
    </row>
    <row r="622" ht="15.75" customHeight="1">
      <c r="A622" s="7"/>
    </row>
    <row r="623" ht="15.75" customHeight="1">
      <c r="A623" s="7"/>
    </row>
    <row r="624" ht="15.75" customHeight="1">
      <c r="A624" s="7"/>
    </row>
    <row r="625" ht="15.75" customHeight="1">
      <c r="A625" s="7"/>
    </row>
    <row r="626" ht="15.75" customHeight="1">
      <c r="A626" s="7"/>
    </row>
    <row r="627" ht="15.75" customHeight="1">
      <c r="A627" s="7"/>
    </row>
    <row r="628" ht="15.75" customHeight="1">
      <c r="A628" s="7"/>
    </row>
    <row r="629" ht="15.75" customHeight="1">
      <c r="A629" s="7"/>
    </row>
    <row r="630" ht="15.75" customHeight="1">
      <c r="A630" s="7"/>
    </row>
    <row r="631" ht="15.75" customHeight="1">
      <c r="A631" s="7"/>
    </row>
    <row r="632" ht="15.75" customHeight="1">
      <c r="A632" s="7"/>
    </row>
    <row r="633" ht="15.75" customHeight="1">
      <c r="A633" s="7"/>
    </row>
    <row r="634" ht="15.75" customHeight="1">
      <c r="A634" s="7"/>
    </row>
    <row r="635" ht="15.75" customHeight="1">
      <c r="A635" s="7"/>
    </row>
    <row r="636" ht="15.75" customHeight="1">
      <c r="A636" s="7"/>
    </row>
    <row r="637" ht="15.75" customHeight="1">
      <c r="A637" s="7"/>
    </row>
    <row r="638" ht="15.75" customHeight="1">
      <c r="A638" s="7"/>
    </row>
    <row r="639" ht="15.75" customHeight="1">
      <c r="A639" s="7"/>
    </row>
    <row r="640" ht="15.75" customHeight="1">
      <c r="A640" s="7"/>
    </row>
    <row r="641" ht="15.75" customHeight="1">
      <c r="A641" s="7"/>
    </row>
    <row r="642" ht="15.75" customHeight="1">
      <c r="A642" s="7"/>
    </row>
    <row r="643" ht="15.75" customHeight="1">
      <c r="A643" s="7"/>
    </row>
    <row r="644" ht="15.75" customHeight="1">
      <c r="A644" s="7"/>
    </row>
    <row r="645" ht="15.75" customHeight="1">
      <c r="A645" s="7"/>
    </row>
    <row r="646" ht="15.75" customHeight="1">
      <c r="A646" s="7"/>
    </row>
    <row r="647" ht="15.75" customHeight="1">
      <c r="A647" s="7"/>
    </row>
    <row r="648" ht="15.75" customHeight="1">
      <c r="A648" s="7"/>
    </row>
    <row r="649" ht="15.75" customHeight="1">
      <c r="A649" s="7"/>
    </row>
    <row r="650" ht="15.75" customHeight="1">
      <c r="A650" s="7"/>
    </row>
    <row r="651" ht="15.75" customHeight="1">
      <c r="A651" s="7"/>
    </row>
    <row r="652" ht="15.75" customHeight="1">
      <c r="A652" s="7"/>
    </row>
    <row r="653" ht="15.75" customHeight="1">
      <c r="A653" s="7"/>
    </row>
    <row r="654" ht="15.75" customHeight="1">
      <c r="A654" s="7"/>
    </row>
    <row r="655" ht="15.75" customHeight="1">
      <c r="A655" s="7"/>
    </row>
    <row r="656" ht="15.75" customHeight="1">
      <c r="A656" s="7"/>
    </row>
    <row r="657" ht="15.75" customHeight="1">
      <c r="A657" s="7"/>
    </row>
    <row r="658" ht="15.75" customHeight="1">
      <c r="A658" s="7"/>
    </row>
    <row r="659" ht="15.75" customHeight="1">
      <c r="A659" s="7"/>
    </row>
    <row r="660" ht="15.75" customHeight="1">
      <c r="A660" s="7"/>
    </row>
    <row r="661" ht="15.75" customHeight="1">
      <c r="A661" s="7"/>
    </row>
    <row r="662" ht="15.75" customHeight="1">
      <c r="A662" s="7"/>
    </row>
    <row r="663" ht="15.75" customHeight="1">
      <c r="A663" s="7"/>
    </row>
    <row r="664" ht="15.75" customHeight="1">
      <c r="A664" s="7"/>
    </row>
    <row r="665" ht="15.75" customHeight="1">
      <c r="A665" s="7"/>
    </row>
    <row r="666" ht="15.75" customHeight="1">
      <c r="A666" s="7"/>
    </row>
    <row r="667" ht="15.75" customHeight="1">
      <c r="A667" s="7"/>
    </row>
    <row r="668" ht="15.75" customHeight="1">
      <c r="A668" s="7"/>
    </row>
    <row r="669" ht="15.75" customHeight="1">
      <c r="A669" s="7"/>
    </row>
    <row r="670" ht="15.75" customHeight="1">
      <c r="A670" s="7"/>
    </row>
    <row r="671" ht="15.75" customHeight="1">
      <c r="A671" s="7"/>
    </row>
    <row r="672" ht="15.75" customHeight="1">
      <c r="A672" s="7"/>
    </row>
    <row r="673" ht="15.75" customHeight="1">
      <c r="A673" s="7"/>
    </row>
    <row r="674" ht="15.75" customHeight="1">
      <c r="A674" s="7"/>
    </row>
    <row r="675" ht="15.75" customHeight="1">
      <c r="A675" s="7"/>
    </row>
    <row r="676" ht="15.75" customHeight="1">
      <c r="A676" s="7"/>
    </row>
    <row r="677" ht="15.75" customHeight="1">
      <c r="A677" s="7"/>
    </row>
    <row r="678" ht="15.75" customHeight="1">
      <c r="A678" s="7"/>
    </row>
    <row r="679" ht="15.75" customHeight="1">
      <c r="A679" s="7"/>
    </row>
    <row r="680" ht="15.75" customHeight="1">
      <c r="A680" s="7"/>
    </row>
    <row r="681" ht="15.75" customHeight="1">
      <c r="A681" s="7"/>
    </row>
    <row r="682" ht="15.75" customHeight="1">
      <c r="A682" s="7"/>
    </row>
    <row r="683" ht="15.75" customHeight="1">
      <c r="A683" s="7"/>
    </row>
    <row r="684" ht="15.75" customHeight="1">
      <c r="A684" s="7"/>
    </row>
    <row r="685" ht="15.75" customHeight="1">
      <c r="A685" s="7"/>
    </row>
    <row r="686" ht="15.75" customHeight="1">
      <c r="A686" s="7"/>
    </row>
    <row r="687" ht="15.75" customHeight="1">
      <c r="A687" s="7"/>
    </row>
    <row r="688" ht="15.75" customHeight="1">
      <c r="A688" s="7"/>
    </row>
    <row r="689" ht="15.75" customHeight="1">
      <c r="A689" s="7"/>
    </row>
    <row r="690" ht="15.75" customHeight="1">
      <c r="A690" s="7"/>
    </row>
    <row r="691" ht="15.75" customHeight="1">
      <c r="A691" s="7"/>
    </row>
    <row r="692" ht="15.75" customHeight="1">
      <c r="A692" s="7"/>
    </row>
    <row r="693" ht="15.75" customHeight="1">
      <c r="A693" s="7"/>
    </row>
    <row r="694" ht="15.75" customHeight="1">
      <c r="A694" s="7"/>
    </row>
    <row r="695" ht="15.75" customHeight="1">
      <c r="A695" s="7"/>
    </row>
    <row r="696" ht="15.75" customHeight="1">
      <c r="A696" s="7"/>
    </row>
    <row r="697" ht="15.75" customHeight="1">
      <c r="A697" s="7"/>
    </row>
    <row r="698" ht="15.75" customHeight="1">
      <c r="A698" s="7"/>
    </row>
    <row r="699" ht="15.75" customHeight="1">
      <c r="A699" s="7"/>
    </row>
    <row r="700" ht="15.75" customHeight="1">
      <c r="A700" s="7"/>
    </row>
    <row r="701" ht="15.75" customHeight="1">
      <c r="A701" s="7"/>
    </row>
    <row r="702" ht="15.75" customHeight="1">
      <c r="A702" s="7"/>
    </row>
    <row r="703" ht="15.75" customHeight="1">
      <c r="A703" s="7"/>
    </row>
    <row r="704" ht="15.75" customHeight="1">
      <c r="A704" s="7"/>
    </row>
    <row r="705" ht="15.75" customHeight="1">
      <c r="A705" s="7"/>
    </row>
    <row r="706" ht="15.75" customHeight="1">
      <c r="A706" s="7"/>
    </row>
    <row r="707" ht="15.75" customHeight="1">
      <c r="A707" s="7"/>
    </row>
    <row r="708" ht="15.75" customHeight="1">
      <c r="A708" s="7"/>
    </row>
    <row r="709" ht="15.75" customHeight="1">
      <c r="A709" s="7"/>
    </row>
    <row r="710" ht="15.75" customHeight="1">
      <c r="A710" s="7"/>
    </row>
    <row r="711" ht="15.75" customHeight="1">
      <c r="A711" s="7"/>
    </row>
    <row r="712" ht="15.75" customHeight="1">
      <c r="A712" s="7"/>
    </row>
    <row r="713" ht="15.75" customHeight="1">
      <c r="A713" s="7"/>
    </row>
    <row r="714" ht="15.75" customHeight="1">
      <c r="A714" s="7"/>
    </row>
    <row r="715" ht="15.75" customHeight="1">
      <c r="A715" s="7"/>
    </row>
    <row r="716" ht="15.75" customHeight="1">
      <c r="A716" s="7"/>
    </row>
    <row r="717" ht="15.75" customHeight="1">
      <c r="A717" s="7"/>
    </row>
    <row r="718" ht="15.75" customHeight="1">
      <c r="A718" s="7"/>
    </row>
    <row r="719" ht="15.75" customHeight="1">
      <c r="A719" s="7"/>
    </row>
    <row r="720" ht="15.75" customHeight="1">
      <c r="A720" s="7"/>
    </row>
    <row r="721" ht="15.75" customHeight="1">
      <c r="A721" s="7"/>
    </row>
    <row r="722" ht="15.75" customHeight="1">
      <c r="A722" s="7"/>
    </row>
    <row r="723" ht="15.75" customHeight="1">
      <c r="A723" s="7"/>
    </row>
    <row r="724" ht="15.75" customHeight="1">
      <c r="A724" s="7"/>
    </row>
    <row r="725" ht="15.75" customHeight="1">
      <c r="A725" s="7"/>
    </row>
    <row r="726" ht="15.75" customHeight="1">
      <c r="A726" s="7"/>
    </row>
    <row r="727" ht="15.75" customHeight="1">
      <c r="A727" s="7"/>
    </row>
    <row r="728" ht="15.75" customHeight="1">
      <c r="A728" s="7"/>
    </row>
    <row r="729" ht="15.75" customHeight="1">
      <c r="A729" s="7"/>
    </row>
    <row r="730" ht="15.75" customHeight="1">
      <c r="A730" s="7"/>
    </row>
    <row r="731" ht="15.75" customHeight="1">
      <c r="A731" s="7"/>
    </row>
    <row r="732" ht="15.75" customHeight="1">
      <c r="A732" s="7"/>
    </row>
    <row r="733" ht="15.75" customHeight="1">
      <c r="A733" s="7"/>
    </row>
    <row r="734" ht="15.75" customHeight="1">
      <c r="A734" s="7"/>
    </row>
    <row r="735" ht="15.75" customHeight="1">
      <c r="A735" s="7"/>
    </row>
    <row r="736" ht="15.75" customHeight="1">
      <c r="A736" s="7"/>
    </row>
    <row r="737" ht="15.75" customHeight="1">
      <c r="A737" s="7"/>
    </row>
    <row r="738" ht="15.75" customHeight="1">
      <c r="A738" s="7"/>
    </row>
    <row r="739" ht="15.75" customHeight="1">
      <c r="A739" s="7"/>
    </row>
    <row r="740" ht="15.75" customHeight="1">
      <c r="A740" s="7"/>
    </row>
    <row r="741" ht="15.75" customHeight="1">
      <c r="A741" s="7"/>
    </row>
    <row r="742" ht="15.75" customHeight="1">
      <c r="A742" s="7"/>
    </row>
    <row r="743" ht="15.75" customHeight="1">
      <c r="A743" s="7"/>
    </row>
    <row r="744" ht="15.75" customHeight="1">
      <c r="A744" s="7"/>
    </row>
    <row r="745" ht="15.75" customHeight="1">
      <c r="A745" s="7"/>
    </row>
    <row r="746" ht="15.75" customHeight="1">
      <c r="A746" s="7"/>
    </row>
    <row r="747" ht="15.75" customHeight="1">
      <c r="A747" s="7"/>
    </row>
    <row r="748" ht="15.75" customHeight="1">
      <c r="A748" s="7"/>
    </row>
    <row r="749" ht="15.75" customHeight="1">
      <c r="A749" s="7"/>
    </row>
    <row r="750" ht="15.75" customHeight="1">
      <c r="A750" s="7"/>
    </row>
    <row r="751" ht="15.75" customHeight="1">
      <c r="A751" s="7"/>
    </row>
    <row r="752" ht="15.75" customHeight="1">
      <c r="A752" s="7"/>
    </row>
    <row r="753" ht="15.75" customHeight="1">
      <c r="A753" s="7"/>
    </row>
    <row r="754" ht="15.75" customHeight="1">
      <c r="A754" s="7"/>
    </row>
    <row r="755" ht="15.75" customHeight="1">
      <c r="A755" s="7"/>
    </row>
    <row r="756" ht="15.75" customHeight="1">
      <c r="A756" s="7"/>
    </row>
    <row r="757" ht="15.75" customHeight="1">
      <c r="A757" s="7"/>
    </row>
    <row r="758" ht="15.75" customHeight="1">
      <c r="A758" s="7"/>
    </row>
    <row r="759" ht="15.75" customHeight="1">
      <c r="A759" s="7"/>
    </row>
    <row r="760" ht="15.75" customHeight="1">
      <c r="A760" s="7"/>
    </row>
    <row r="761" ht="15.75" customHeight="1">
      <c r="A761" s="7"/>
    </row>
    <row r="762" ht="15.75" customHeight="1">
      <c r="A762" s="7"/>
    </row>
    <row r="763" ht="15.75" customHeight="1">
      <c r="A763" s="7"/>
    </row>
    <row r="764" ht="15.75" customHeight="1">
      <c r="A764" s="7"/>
    </row>
    <row r="765" ht="15.75" customHeight="1">
      <c r="A765" s="7"/>
    </row>
    <row r="766" ht="15.75" customHeight="1">
      <c r="A766" s="7"/>
    </row>
    <row r="767" ht="15.75" customHeight="1">
      <c r="A767" s="7"/>
    </row>
    <row r="768" ht="15.75" customHeight="1">
      <c r="A768" s="7"/>
    </row>
    <row r="769" ht="15.75" customHeight="1">
      <c r="A769" s="7"/>
    </row>
    <row r="770" ht="15.75" customHeight="1">
      <c r="A770" s="7"/>
    </row>
    <row r="771" ht="15.75" customHeight="1">
      <c r="A771" s="7"/>
    </row>
    <row r="772" ht="15.75" customHeight="1">
      <c r="A772" s="7"/>
    </row>
    <row r="773" ht="15.75" customHeight="1">
      <c r="A773" s="7"/>
    </row>
    <row r="774" ht="15.75" customHeight="1">
      <c r="A774" s="7"/>
    </row>
    <row r="775" ht="15.75" customHeight="1">
      <c r="A775" s="7"/>
    </row>
    <row r="776" ht="15.75" customHeight="1">
      <c r="A776" s="7"/>
    </row>
    <row r="777" ht="15.75" customHeight="1">
      <c r="A777" s="7"/>
    </row>
    <row r="778" ht="15.75" customHeight="1">
      <c r="A778" s="7"/>
    </row>
    <row r="779" ht="15.75" customHeight="1">
      <c r="A779" s="7"/>
    </row>
    <row r="780" ht="15.75" customHeight="1">
      <c r="A780" s="7"/>
    </row>
    <row r="781" ht="15.75" customHeight="1">
      <c r="A781" s="7"/>
    </row>
    <row r="782" ht="15.75" customHeight="1">
      <c r="A782" s="7"/>
    </row>
    <row r="783" ht="15.75" customHeight="1">
      <c r="A783" s="7"/>
    </row>
    <row r="784" ht="15.75" customHeight="1">
      <c r="A784" s="7"/>
    </row>
    <row r="785" ht="15.75" customHeight="1">
      <c r="A785" s="7"/>
    </row>
    <row r="786" ht="15.75" customHeight="1">
      <c r="A786" s="7"/>
    </row>
    <row r="787" ht="15.75" customHeight="1">
      <c r="A787" s="7"/>
    </row>
    <row r="788" ht="15.75" customHeight="1">
      <c r="A788" s="7"/>
    </row>
    <row r="789" ht="15.75" customHeight="1">
      <c r="A789" s="7"/>
    </row>
    <row r="790" ht="15.75" customHeight="1">
      <c r="A790" s="7"/>
    </row>
    <row r="791" ht="15.75" customHeight="1">
      <c r="A791" s="7"/>
    </row>
    <row r="792" ht="15.75" customHeight="1">
      <c r="A792" s="7"/>
    </row>
    <row r="793" ht="15.75" customHeight="1">
      <c r="A793" s="7"/>
    </row>
    <row r="794" ht="15.75" customHeight="1">
      <c r="A794" s="7"/>
    </row>
    <row r="795" ht="15.75" customHeight="1">
      <c r="A795" s="7"/>
    </row>
    <row r="796" ht="15.75" customHeight="1">
      <c r="A796" s="7"/>
    </row>
    <row r="797" ht="15.75" customHeight="1">
      <c r="A797" s="7"/>
    </row>
    <row r="798" ht="15.75" customHeight="1">
      <c r="A798" s="7"/>
    </row>
    <row r="799" ht="15.75" customHeight="1">
      <c r="A799" s="7"/>
    </row>
    <row r="800" ht="15.75" customHeight="1">
      <c r="A800" s="7"/>
    </row>
    <row r="801" ht="15.75" customHeight="1">
      <c r="A801" s="7"/>
    </row>
    <row r="802" ht="15.75" customHeight="1">
      <c r="A802" s="7"/>
    </row>
    <row r="803" ht="15.75" customHeight="1">
      <c r="A803" s="7"/>
    </row>
    <row r="804" ht="15.75" customHeight="1">
      <c r="A804" s="7"/>
    </row>
    <row r="805" ht="15.75" customHeight="1">
      <c r="A805" s="7"/>
    </row>
    <row r="806" ht="15.75" customHeight="1">
      <c r="A806" s="7"/>
    </row>
    <row r="807" ht="15.75" customHeight="1">
      <c r="A807" s="7"/>
    </row>
    <row r="808" ht="15.75" customHeight="1">
      <c r="A808" s="7"/>
    </row>
    <row r="809" ht="15.75" customHeight="1">
      <c r="A809" s="7"/>
    </row>
    <row r="810" ht="15.75" customHeight="1">
      <c r="A810" s="7"/>
    </row>
    <row r="811" ht="15.75" customHeight="1">
      <c r="A811" s="7"/>
    </row>
    <row r="812" ht="15.75" customHeight="1">
      <c r="A812" s="7"/>
    </row>
    <row r="813" ht="15.75" customHeight="1">
      <c r="A813" s="7"/>
    </row>
    <row r="814" ht="15.75" customHeight="1">
      <c r="A814" s="7"/>
    </row>
    <row r="815" ht="15.75" customHeight="1">
      <c r="A815" s="7"/>
    </row>
    <row r="816" ht="15.75" customHeight="1">
      <c r="A816" s="7"/>
    </row>
    <row r="817" ht="15.75" customHeight="1">
      <c r="A817" s="7"/>
    </row>
    <row r="818" ht="15.75" customHeight="1">
      <c r="A818" s="7"/>
    </row>
    <row r="819" ht="15.75" customHeight="1">
      <c r="A819" s="7"/>
    </row>
    <row r="820" ht="15.75" customHeight="1">
      <c r="A820" s="7"/>
    </row>
    <row r="821" ht="15.75" customHeight="1">
      <c r="A821" s="7"/>
    </row>
    <row r="822" ht="15.75" customHeight="1">
      <c r="A822" s="7"/>
    </row>
    <row r="823" ht="15.75" customHeight="1">
      <c r="A823" s="7"/>
    </row>
    <row r="824" ht="15.75" customHeight="1">
      <c r="A824" s="7"/>
    </row>
    <row r="825" ht="15.75" customHeight="1">
      <c r="A825" s="7"/>
    </row>
    <row r="826" ht="15.75" customHeight="1">
      <c r="A826" s="7"/>
    </row>
    <row r="827" ht="15.75" customHeight="1">
      <c r="A827" s="7"/>
    </row>
    <row r="828" ht="15.75" customHeight="1">
      <c r="A828" s="7"/>
    </row>
    <row r="829" ht="15.75" customHeight="1">
      <c r="A829" s="7"/>
    </row>
    <row r="830" ht="15.75" customHeight="1">
      <c r="A830" s="7"/>
    </row>
    <row r="831" ht="15.75" customHeight="1">
      <c r="A831" s="7"/>
    </row>
    <row r="832" ht="15.75" customHeight="1">
      <c r="A832" s="7"/>
    </row>
    <row r="833" ht="15.75" customHeight="1">
      <c r="A833" s="7"/>
    </row>
    <row r="834" ht="15.75" customHeight="1">
      <c r="A834" s="7"/>
    </row>
    <row r="835" ht="15.75" customHeight="1">
      <c r="A835" s="7"/>
    </row>
    <row r="836" ht="15.75" customHeight="1">
      <c r="A836" s="7"/>
    </row>
    <row r="837" ht="15.75" customHeight="1">
      <c r="A837" s="7"/>
    </row>
    <row r="838" ht="15.75" customHeight="1">
      <c r="A838" s="7"/>
    </row>
    <row r="839" ht="15.75" customHeight="1">
      <c r="A839" s="7"/>
    </row>
    <row r="840" ht="15.75" customHeight="1">
      <c r="A840" s="7"/>
    </row>
    <row r="841" ht="15.75" customHeight="1">
      <c r="A841" s="7"/>
    </row>
    <row r="842" ht="15.75" customHeight="1">
      <c r="A842" s="7"/>
    </row>
    <row r="843" ht="15.75" customHeight="1">
      <c r="A843" s="7"/>
    </row>
    <row r="844" ht="15.75" customHeight="1">
      <c r="A844" s="7"/>
    </row>
    <row r="845" ht="15.75" customHeight="1">
      <c r="A845" s="7"/>
    </row>
    <row r="846" ht="15.75" customHeight="1">
      <c r="A846" s="7"/>
    </row>
    <row r="847" ht="15.75" customHeight="1">
      <c r="A847" s="7"/>
    </row>
    <row r="848" ht="15.75" customHeight="1">
      <c r="A848" s="7"/>
    </row>
    <row r="849" ht="15.75" customHeight="1">
      <c r="A849" s="7"/>
    </row>
    <row r="850" ht="15.75" customHeight="1">
      <c r="A850" s="7"/>
    </row>
    <row r="851" ht="15.75" customHeight="1">
      <c r="A851" s="7"/>
    </row>
    <row r="852" ht="15.75" customHeight="1">
      <c r="A852" s="7"/>
    </row>
    <row r="853" ht="15.75" customHeight="1">
      <c r="A853" s="7"/>
    </row>
    <row r="854" ht="15.75" customHeight="1">
      <c r="A854" s="7"/>
    </row>
    <row r="855" ht="15.75" customHeight="1">
      <c r="A855" s="7"/>
    </row>
    <row r="856" ht="15.75" customHeight="1">
      <c r="A856" s="7"/>
    </row>
    <row r="857" ht="15.75" customHeight="1">
      <c r="A857" s="7"/>
    </row>
    <row r="858" ht="15.75" customHeight="1">
      <c r="A858" s="7"/>
    </row>
    <row r="859" ht="15.75" customHeight="1">
      <c r="A859" s="7"/>
    </row>
    <row r="860" ht="15.75" customHeight="1">
      <c r="A860" s="7"/>
    </row>
    <row r="861" ht="15.75" customHeight="1">
      <c r="A861" s="7"/>
    </row>
    <row r="862" ht="15.75" customHeight="1">
      <c r="A862" s="7"/>
    </row>
    <row r="863" ht="15.75" customHeight="1">
      <c r="A863" s="7"/>
    </row>
    <row r="864" ht="15.75" customHeight="1">
      <c r="A864" s="7"/>
    </row>
    <row r="865" ht="15.75" customHeight="1">
      <c r="A865" s="7"/>
    </row>
    <row r="866" ht="15.75" customHeight="1">
      <c r="A866" s="7"/>
    </row>
    <row r="867" ht="15.75" customHeight="1">
      <c r="A867" s="7"/>
    </row>
    <row r="868" ht="15.75" customHeight="1">
      <c r="A868" s="7"/>
    </row>
    <row r="869" ht="15.75" customHeight="1">
      <c r="A869" s="7"/>
    </row>
    <row r="870" ht="15.75" customHeight="1">
      <c r="A870" s="7"/>
    </row>
    <row r="871" ht="15.75" customHeight="1">
      <c r="A871" s="7"/>
    </row>
    <row r="872" ht="15.75" customHeight="1">
      <c r="A872" s="7"/>
    </row>
    <row r="873" ht="15.75" customHeight="1">
      <c r="A873" s="7"/>
    </row>
    <row r="874" ht="15.75" customHeight="1">
      <c r="A874" s="7"/>
    </row>
    <row r="875" ht="15.75" customHeight="1">
      <c r="A875" s="7"/>
    </row>
    <row r="876" ht="15.75" customHeight="1">
      <c r="A876" s="7"/>
    </row>
    <row r="877" ht="15.75" customHeight="1">
      <c r="A877" s="7"/>
    </row>
    <row r="878" ht="15.75" customHeight="1">
      <c r="A878" s="7"/>
    </row>
    <row r="879" ht="15.75" customHeight="1">
      <c r="A879" s="7"/>
    </row>
    <row r="880" ht="15.75" customHeight="1">
      <c r="A880" s="7"/>
    </row>
    <row r="881" ht="15.75" customHeight="1">
      <c r="A881" s="7"/>
    </row>
    <row r="882" ht="15.75" customHeight="1">
      <c r="A882" s="7"/>
    </row>
    <row r="883" ht="15.75" customHeight="1">
      <c r="A883" s="7"/>
    </row>
    <row r="884" ht="15.75" customHeight="1">
      <c r="A884" s="7"/>
    </row>
    <row r="885" ht="15.75" customHeight="1">
      <c r="A885" s="7"/>
    </row>
    <row r="886" ht="15.75" customHeight="1">
      <c r="A886" s="7"/>
    </row>
    <row r="887" ht="15.75" customHeight="1">
      <c r="A887" s="7"/>
    </row>
    <row r="888" ht="15.75" customHeight="1">
      <c r="A888" s="7"/>
    </row>
    <row r="889" ht="15.75" customHeight="1">
      <c r="A889" s="7"/>
    </row>
    <row r="890" ht="15.75" customHeight="1">
      <c r="A890" s="7"/>
    </row>
    <row r="891" ht="15.75" customHeight="1">
      <c r="A891" s="7"/>
    </row>
    <row r="892" ht="15.75" customHeight="1">
      <c r="A892" s="7"/>
    </row>
    <row r="893" ht="15.75" customHeight="1">
      <c r="A893" s="7"/>
    </row>
    <row r="894" ht="15.75" customHeight="1">
      <c r="A894" s="7"/>
    </row>
    <row r="895" ht="15.75" customHeight="1">
      <c r="A895" s="7"/>
    </row>
    <row r="896" ht="15.75" customHeight="1">
      <c r="A896" s="7"/>
    </row>
    <row r="897" ht="15.75" customHeight="1">
      <c r="A897" s="7"/>
    </row>
    <row r="898" ht="15.75" customHeight="1">
      <c r="A898" s="7"/>
    </row>
    <row r="899" ht="15.75" customHeight="1">
      <c r="A899" s="7"/>
    </row>
    <row r="900" ht="15.75" customHeight="1">
      <c r="A900" s="7"/>
    </row>
    <row r="901" ht="15.75" customHeight="1">
      <c r="A901" s="7"/>
    </row>
    <row r="902" ht="15.75" customHeight="1">
      <c r="A902" s="7"/>
    </row>
    <row r="903" ht="15.75" customHeight="1">
      <c r="A903" s="7"/>
    </row>
    <row r="904" ht="15.75" customHeight="1">
      <c r="A904" s="7"/>
    </row>
    <row r="905" ht="15.75" customHeight="1">
      <c r="A905" s="7"/>
    </row>
    <row r="906" ht="15.75" customHeight="1">
      <c r="A906" s="7"/>
    </row>
    <row r="907" ht="15.75" customHeight="1">
      <c r="A907" s="7"/>
    </row>
    <row r="908" ht="15.75" customHeight="1">
      <c r="A908" s="7"/>
    </row>
    <row r="909" ht="15.75" customHeight="1">
      <c r="A909" s="7"/>
    </row>
    <row r="910" ht="15.75" customHeight="1">
      <c r="A910" s="7"/>
    </row>
    <row r="911" ht="15.75" customHeight="1">
      <c r="A911" s="7"/>
    </row>
    <row r="912" ht="15.75" customHeight="1">
      <c r="A912" s="7"/>
    </row>
    <row r="913" ht="15.75" customHeight="1">
      <c r="A913" s="7"/>
    </row>
    <row r="914" ht="15.75" customHeight="1">
      <c r="A914" s="7"/>
    </row>
    <row r="915" ht="15.75" customHeight="1">
      <c r="A915" s="7"/>
    </row>
    <row r="916" ht="15.75" customHeight="1">
      <c r="A916" s="7"/>
    </row>
    <row r="917" ht="15.75" customHeight="1">
      <c r="A917" s="7"/>
    </row>
    <row r="918" ht="15.75" customHeight="1">
      <c r="A918" s="7"/>
    </row>
    <row r="919" ht="15.75" customHeight="1">
      <c r="A919" s="7"/>
    </row>
    <row r="920" ht="15.75" customHeight="1">
      <c r="A920" s="7"/>
    </row>
    <row r="921" ht="15.75" customHeight="1">
      <c r="A921" s="7"/>
    </row>
    <row r="922" ht="15.75" customHeight="1">
      <c r="A922" s="7"/>
    </row>
    <row r="923" ht="15.75" customHeight="1">
      <c r="A923" s="7"/>
    </row>
    <row r="924" ht="15.75" customHeight="1">
      <c r="A924" s="7"/>
    </row>
    <row r="925" ht="15.75" customHeight="1">
      <c r="A925" s="7"/>
    </row>
    <row r="926" ht="15.75" customHeight="1">
      <c r="A926" s="7"/>
    </row>
    <row r="927" ht="15.75" customHeight="1">
      <c r="A927" s="7"/>
    </row>
    <row r="928" ht="15.75" customHeight="1">
      <c r="A928" s="7"/>
    </row>
    <row r="929" ht="15.75" customHeight="1">
      <c r="A929" s="7"/>
    </row>
    <row r="930" ht="15.75" customHeight="1">
      <c r="A930" s="7"/>
    </row>
    <row r="931" ht="15.75" customHeight="1">
      <c r="A931" s="7"/>
    </row>
    <row r="932" ht="15.75" customHeight="1">
      <c r="A932" s="7"/>
    </row>
    <row r="933" ht="15.75" customHeight="1">
      <c r="A933" s="7"/>
    </row>
    <row r="934" ht="15.75" customHeight="1">
      <c r="A934" s="7"/>
    </row>
    <row r="935" ht="15.75" customHeight="1">
      <c r="A935" s="7"/>
    </row>
    <row r="936" ht="15.75" customHeight="1">
      <c r="A936" s="7"/>
    </row>
    <row r="937" ht="15.75" customHeight="1">
      <c r="A937" s="7"/>
    </row>
    <row r="938" ht="15.75" customHeight="1">
      <c r="A938" s="7"/>
    </row>
    <row r="939" ht="15.75" customHeight="1">
      <c r="A939" s="7"/>
    </row>
    <row r="940" ht="15.75" customHeight="1">
      <c r="A940" s="7"/>
    </row>
    <row r="941" ht="15.75" customHeight="1">
      <c r="A941" s="7"/>
    </row>
    <row r="942" ht="15.75" customHeight="1">
      <c r="A942" s="7"/>
    </row>
    <row r="943" ht="15.75" customHeight="1">
      <c r="A943" s="7"/>
    </row>
    <row r="944" ht="15.75" customHeight="1">
      <c r="A944" s="7"/>
    </row>
    <row r="945" ht="15.75" customHeight="1">
      <c r="A945" s="7"/>
    </row>
    <row r="946" ht="15.75" customHeight="1">
      <c r="A946" s="7"/>
    </row>
    <row r="947" ht="15.75" customHeight="1">
      <c r="A947" s="7"/>
    </row>
    <row r="948" ht="15.75" customHeight="1">
      <c r="A948" s="7"/>
    </row>
    <row r="949" ht="15.75" customHeight="1">
      <c r="A949" s="7"/>
    </row>
    <row r="950" ht="15.75" customHeight="1">
      <c r="A950" s="7"/>
    </row>
    <row r="951" ht="15.75" customHeight="1">
      <c r="A951" s="7"/>
    </row>
    <row r="952" ht="15.75" customHeight="1">
      <c r="A952" s="7"/>
    </row>
    <row r="953" ht="15.75" customHeight="1">
      <c r="A953" s="7"/>
    </row>
    <row r="954" ht="15.75" customHeight="1">
      <c r="A954" s="7"/>
    </row>
    <row r="955" ht="15.75" customHeight="1">
      <c r="A955" s="7"/>
    </row>
    <row r="956" ht="15.75" customHeight="1">
      <c r="A956" s="7"/>
    </row>
    <row r="957" ht="15.75" customHeight="1">
      <c r="A957" s="7"/>
    </row>
    <row r="958" ht="15.75" customHeight="1">
      <c r="A958" s="7"/>
    </row>
    <row r="959" ht="15.75" customHeight="1">
      <c r="A959" s="7"/>
    </row>
    <row r="960" ht="15.75" customHeight="1">
      <c r="A960" s="7"/>
    </row>
    <row r="961" ht="15.75" customHeight="1">
      <c r="A961" s="7"/>
    </row>
    <row r="962" ht="15.75" customHeight="1">
      <c r="A962" s="7"/>
    </row>
    <row r="963" ht="15.75" customHeight="1">
      <c r="A963" s="7"/>
    </row>
    <row r="964" ht="15.75" customHeight="1">
      <c r="A964" s="7"/>
    </row>
    <row r="965" ht="15.75" customHeight="1">
      <c r="A965" s="7"/>
    </row>
    <row r="966" ht="15.75" customHeight="1">
      <c r="A966" s="7"/>
    </row>
    <row r="967" ht="15.75" customHeight="1">
      <c r="A967" s="7"/>
    </row>
    <row r="968" ht="15.75" customHeight="1">
      <c r="A968" s="7"/>
    </row>
    <row r="969" ht="15.75" customHeight="1">
      <c r="A969" s="7"/>
    </row>
    <row r="970" ht="15.75" customHeight="1">
      <c r="A970" s="7"/>
    </row>
    <row r="971" ht="15.75" customHeight="1">
      <c r="A971" s="7"/>
    </row>
    <row r="972" ht="15.75" customHeight="1">
      <c r="A972" s="7"/>
    </row>
    <row r="973" ht="15.75" customHeight="1">
      <c r="A973" s="7"/>
    </row>
    <row r="974" ht="15.75" customHeight="1">
      <c r="A974" s="7"/>
    </row>
    <row r="975" ht="15.75" customHeight="1">
      <c r="A975" s="7"/>
    </row>
    <row r="976" ht="15.75" customHeight="1">
      <c r="A976" s="7"/>
    </row>
    <row r="977" ht="15.75" customHeight="1">
      <c r="A977" s="7"/>
    </row>
    <row r="978" ht="15.75" customHeight="1">
      <c r="A978" s="7"/>
    </row>
    <row r="979" ht="15.75" customHeight="1">
      <c r="A979" s="7"/>
    </row>
    <row r="980" ht="15.75" customHeight="1">
      <c r="A980" s="7"/>
    </row>
    <row r="981" ht="15.75" customHeight="1">
      <c r="A981" s="7"/>
    </row>
    <row r="982" ht="15.75" customHeight="1">
      <c r="A982" s="7"/>
    </row>
    <row r="983" ht="15.75" customHeight="1">
      <c r="A983" s="7"/>
    </row>
    <row r="984" ht="15.75" customHeight="1">
      <c r="A984" s="7"/>
    </row>
    <row r="985" ht="15.75" customHeight="1">
      <c r="A985" s="7"/>
    </row>
    <row r="986" ht="15.75" customHeight="1">
      <c r="A986" s="7"/>
    </row>
    <row r="987" ht="15.75" customHeight="1">
      <c r="A987" s="7"/>
    </row>
    <row r="988" ht="15.75" customHeight="1">
      <c r="A988" s="7"/>
    </row>
    <row r="989" ht="15.75" customHeight="1">
      <c r="A989" s="7"/>
    </row>
    <row r="990" ht="15.75" customHeight="1">
      <c r="A990" s="7"/>
    </row>
    <row r="991" ht="15.75" customHeight="1">
      <c r="A991" s="7"/>
    </row>
    <row r="992" ht="15.75" customHeight="1">
      <c r="A992" s="7"/>
    </row>
    <row r="993" ht="15.75" customHeight="1">
      <c r="A993" s="7"/>
    </row>
    <row r="994" ht="15.75" customHeight="1">
      <c r="A994" s="7"/>
    </row>
    <row r="995" ht="15.75" customHeight="1">
      <c r="A995" s="7"/>
    </row>
    <row r="996" ht="15.75" customHeight="1">
      <c r="A996" s="7"/>
    </row>
    <row r="997" ht="15.75" customHeight="1">
      <c r="A997" s="7"/>
    </row>
    <row r="998" ht="15.75" customHeight="1">
      <c r="A998" s="7"/>
    </row>
    <row r="999" ht="15.75" customHeight="1">
      <c r="A999" s="7"/>
    </row>
    <row r="1000" ht="15.75" customHeight="1">
      <c r="A1000" s="7"/>
    </row>
  </sheetData>
  <printOptions/>
  <pageMargins bottom="0.75" footer="0.0" header="0.0" left="0.25" right="0.25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4" width="10.29"/>
    <col customWidth="1" min="5" max="5" width="17.86"/>
    <col customWidth="1" min="6" max="14" width="10.29"/>
    <col customWidth="1" min="15" max="26" width="8.71"/>
  </cols>
  <sheetData>
    <row r="1">
      <c r="A1" s="8"/>
      <c r="B1" s="9" t="s">
        <v>60</v>
      </c>
    </row>
    <row r="2">
      <c r="A2" s="8"/>
    </row>
    <row r="3">
      <c r="A3" s="8"/>
      <c r="B3" s="10"/>
      <c r="C3" s="11" t="s">
        <v>61</v>
      </c>
      <c r="D3" s="12"/>
      <c r="E3" s="13"/>
      <c r="F3" s="14">
        <v>1.0</v>
      </c>
      <c r="G3" s="14">
        <v>2.0</v>
      </c>
      <c r="H3" s="14">
        <v>3.0</v>
      </c>
      <c r="I3" s="15">
        <v>4.0</v>
      </c>
      <c r="J3" s="15">
        <v>5.0</v>
      </c>
      <c r="K3" s="15">
        <v>6.0</v>
      </c>
      <c r="L3" s="16" t="s">
        <v>62</v>
      </c>
      <c r="M3" s="14" t="s">
        <v>63</v>
      </c>
      <c r="N3" s="17" t="s">
        <v>64</v>
      </c>
    </row>
    <row r="4">
      <c r="A4" s="8"/>
      <c r="B4" s="10">
        <v>1.0</v>
      </c>
      <c r="C4" s="18" t="s">
        <v>65</v>
      </c>
      <c r="D4" s="19"/>
      <c r="E4" s="20"/>
      <c r="F4" s="21" t="s">
        <v>66</v>
      </c>
      <c r="G4" s="22" t="str">
        <f t="array" ref="G4">INDIRECT(ADDRESS(27,6))&amp;":"&amp;INDIRECT(ADDRESS(27,7))</f>
        <v>6:7</v>
      </c>
      <c r="H4" s="22" t="str">
        <f t="array" ref="H4">INDIRECT(ADDRESS(31,7))&amp;":"&amp;INDIRECT(ADDRESS(31,6))</f>
        <v>2:13</v>
      </c>
      <c r="I4" s="22" t="str">
        <f t="array" ref="I4">INDIRECT(ADDRESS(36,6))&amp;":"&amp;INDIRECT(ADDRESS(36,7))</f>
        <v>8:7</v>
      </c>
      <c r="J4" s="22" t="str">
        <f t="array" ref="J4">INDIRECT(ADDRESS(42,7))&amp;":"&amp;INDIRECT(ADDRESS(42,6))</f>
        <v>13:1</v>
      </c>
      <c r="K4" s="23" t="str">
        <f t="array" ref="K4">INDIRECT(ADDRESS(20,6))&amp;":"&amp;INDIRECT(ADDRESS(20,7))</f>
        <v>13:1</v>
      </c>
      <c r="L4" s="24">
        <f>IF(COUNT(F5:K5)=0,"",COUNTIF(F5:K5,"&gt;0")+0.5*COUNTIF(F5:K5,0))</f>
        <v>3</v>
      </c>
      <c r="M4" s="25"/>
      <c r="N4" s="26">
        <v>2.0</v>
      </c>
    </row>
    <row r="5">
      <c r="A5" s="8"/>
      <c r="B5" s="27"/>
      <c r="C5" s="28"/>
      <c r="D5" s="29"/>
      <c r="E5" s="30"/>
      <c r="F5" s="31" t="s">
        <v>66</v>
      </c>
      <c r="G5" s="32">
        <f t="array" ref="G5">IF(LEN(INDIRECT(ADDRESS(ROW()-1, COLUMN())))=1,"",INDIRECT(ADDRESS(27,6))-INDIRECT(ADDRESS(27,7)))</f>
        <v>-1</v>
      </c>
      <c r="H5" s="32">
        <f t="array" ref="H5">IF(LEN(INDIRECT(ADDRESS(ROW()-1, COLUMN())))=1,"",INDIRECT(ADDRESS(31,7))-INDIRECT(ADDRESS(31,6)))</f>
        <v>-11</v>
      </c>
      <c r="I5" s="32">
        <f t="array" ref="I5">IF(LEN(INDIRECT(ADDRESS(ROW()-1, COLUMN())))=1,"",INDIRECT(ADDRESS(36,6))-INDIRECT(ADDRESS(36,7)))</f>
        <v>1</v>
      </c>
      <c r="J5" s="32">
        <f t="array" ref="J5">IF(LEN(INDIRECT(ADDRESS(ROW()-1, COLUMN())))=1,"",INDIRECT(ADDRESS(42,7))-INDIRECT(ADDRESS(42,6)))</f>
        <v>12</v>
      </c>
      <c r="K5" s="33">
        <f t="array" ref="K5">IF(LEN(INDIRECT(ADDRESS(ROW()-1, COLUMN())))=1,"",INDIRECT(ADDRESS(20,6))-INDIRECT(ADDRESS(20,7)))</f>
        <v>12</v>
      </c>
      <c r="L5" s="29"/>
      <c r="M5" s="32">
        <f>IF(COUNT(F5:K5)=0,"",SUM(F5:K5))</f>
        <v>13</v>
      </c>
      <c r="N5" s="34"/>
    </row>
    <row r="6">
      <c r="A6" s="8"/>
      <c r="B6" s="35">
        <v>2.0</v>
      </c>
      <c r="C6" s="36" t="s">
        <v>67</v>
      </c>
      <c r="D6" s="37"/>
      <c r="E6" s="38"/>
      <c r="F6" s="39" t="str">
        <f t="array" ref="F6">INDIRECT(ADDRESS(27,7))&amp;":"&amp;INDIRECT(ADDRESS(27,6))</f>
        <v>7:6</v>
      </c>
      <c r="G6" s="40" t="s">
        <v>66</v>
      </c>
      <c r="H6" s="41" t="str">
        <f t="array" ref="H6">INDIRECT(ADDRESS(37,6))&amp;":"&amp;INDIRECT(ADDRESS(37,7))</f>
        <v>7:13</v>
      </c>
      <c r="I6" s="41" t="str">
        <f t="array" ref="I6">INDIRECT(ADDRESS(41,7))&amp;":"&amp;INDIRECT(ADDRESS(41,6))</f>
        <v>12:5</v>
      </c>
      <c r="J6" s="41" t="str">
        <f t="array" ref="J6">INDIRECT(ADDRESS(21,6))&amp;":"&amp;INDIRECT(ADDRESS(21,7))</f>
        <v>9:13</v>
      </c>
      <c r="K6" s="42" t="str">
        <f t="array" ref="K6">INDIRECT(ADDRESS(30,6))&amp;":"&amp;INDIRECT(ADDRESS(30,7))</f>
        <v>5:13</v>
      </c>
      <c r="L6" s="43">
        <f>IF(COUNT(F7:K7)=0,"",COUNTIF(F7:K7,"&gt;0")+0.5*COUNTIF(F7:K7,0))</f>
        <v>2</v>
      </c>
      <c r="M6" s="32"/>
      <c r="N6" s="44">
        <v>4.0</v>
      </c>
    </row>
    <row r="7">
      <c r="A7" s="8"/>
      <c r="B7" s="27"/>
      <c r="C7" s="28"/>
      <c r="D7" s="29"/>
      <c r="E7" s="30"/>
      <c r="F7" s="45">
        <f t="array" ref="F7">IF(LEN(INDIRECT(ADDRESS(ROW()-1, COLUMN())))=1,"",INDIRECT(ADDRESS(27,7))-INDIRECT(ADDRESS(27,6)))</f>
        <v>1</v>
      </c>
      <c r="G7" s="46" t="s">
        <v>66</v>
      </c>
      <c r="H7" s="32">
        <f t="array" ref="H7">IF(LEN(INDIRECT(ADDRESS(ROW()-1, COLUMN())))=1,"",INDIRECT(ADDRESS(37,6))-INDIRECT(ADDRESS(37,7)))</f>
        <v>-6</v>
      </c>
      <c r="I7" s="32">
        <f t="array" ref="I7">IF(LEN(INDIRECT(ADDRESS(ROW()-1, COLUMN())))=1,"",INDIRECT(ADDRESS(41,7))-INDIRECT(ADDRESS(41,6)))</f>
        <v>7</v>
      </c>
      <c r="J7" s="32">
        <f t="array" ref="J7">IF(LEN(INDIRECT(ADDRESS(ROW()-1, COLUMN())))=1,"",INDIRECT(ADDRESS(21,6))-INDIRECT(ADDRESS(21,7)))</f>
        <v>-4</v>
      </c>
      <c r="K7" s="33">
        <f t="array" ref="K7">IF(LEN(INDIRECT(ADDRESS(ROW()-1, COLUMN())))=1,"",INDIRECT(ADDRESS(30,6))-INDIRECT(ADDRESS(30,7)))</f>
        <v>-8</v>
      </c>
      <c r="L7" s="29"/>
      <c r="M7" s="32">
        <f>IF(COUNT(F7:K7)=0,"",SUM(F7:K7))</f>
        <v>-10</v>
      </c>
      <c r="N7" s="34"/>
    </row>
    <row r="8">
      <c r="A8" s="8"/>
      <c r="B8" s="35">
        <v>3.0</v>
      </c>
      <c r="C8" s="47" t="s">
        <v>68</v>
      </c>
      <c r="D8" s="37"/>
      <c r="E8" s="38"/>
      <c r="F8" s="39" t="str">
        <f t="array" ref="F8">INDIRECT(ADDRESS(31,6))&amp;":"&amp;INDIRECT(ADDRESS(31,7))</f>
        <v>13:2</v>
      </c>
      <c r="G8" s="41" t="str">
        <f t="array" ref="G8">INDIRECT(ADDRESS(37,7))&amp;":"&amp;INDIRECT(ADDRESS(37,6))</f>
        <v>13:7</v>
      </c>
      <c r="H8" s="40" t="s">
        <v>66</v>
      </c>
      <c r="I8" s="41" t="str">
        <f t="array" ref="I8">INDIRECT(ADDRESS(22,6))&amp;":"&amp;INDIRECT(ADDRESS(22,7))</f>
        <v>13:3</v>
      </c>
      <c r="J8" s="41" t="str">
        <f t="array" ref="J8">INDIRECT(ADDRESS(26,7))&amp;":"&amp;INDIRECT(ADDRESS(26,6))</f>
        <v>5:11</v>
      </c>
      <c r="K8" s="42" t="str">
        <f t="array" ref="K8">INDIRECT(ADDRESS(40,6))&amp;":"&amp;INDIRECT(ADDRESS(40,7))</f>
        <v>10:7</v>
      </c>
      <c r="L8" s="43">
        <f>IF(COUNT(F9:K9)=0,"",COUNTIF(F9:K9,"&gt;0")+0.5*COUNTIF(F9:K9,0))</f>
        <v>4</v>
      </c>
      <c r="M8" s="32"/>
      <c r="N8" s="44">
        <v>1.0</v>
      </c>
    </row>
    <row r="9">
      <c r="A9" s="8"/>
      <c r="B9" s="27"/>
      <c r="C9" s="28"/>
      <c r="D9" s="29"/>
      <c r="E9" s="30"/>
      <c r="F9" s="45">
        <f t="array" ref="F9">IF(LEN(INDIRECT(ADDRESS(ROW()-1, COLUMN())))=1,"",INDIRECT(ADDRESS(31,6))-INDIRECT(ADDRESS(31,7)))</f>
        <v>11</v>
      </c>
      <c r="G9" s="32">
        <f t="array" ref="G9">IF(LEN(INDIRECT(ADDRESS(ROW()-1, COLUMN())))=1,"",INDIRECT(ADDRESS(37,7))-INDIRECT(ADDRESS(37,6)))</f>
        <v>6</v>
      </c>
      <c r="H9" s="46" t="s">
        <v>66</v>
      </c>
      <c r="I9" s="32">
        <f t="array" ref="I9">IF(LEN(INDIRECT(ADDRESS(ROW()-1, COLUMN())))=1,"",INDIRECT(ADDRESS(22,6))-INDIRECT(ADDRESS(22,7)))</f>
        <v>10</v>
      </c>
      <c r="J9" s="32">
        <f t="array" ref="J9">IF(LEN(INDIRECT(ADDRESS(ROW()-1, COLUMN())))=1,"",INDIRECT(ADDRESS(26,7))-INDIRECT(ADDRESS(26,6)))</f>
        <v>-6</v>
      </c>
      <c r="K9" s="33">
        <f t="array" ref="K9">IF(LEN(INDIRECT(ADDRESS(ROW()-1, COLUMN())))=1,"",INDIRECT(ADDRESS(40,6))-INDIRECT(ADDRESS(40,7)))</f>
        <v>3</v>
      </c>
      <c r="L9" s="29"/>
      <c r="M9" s="32">
        <f>IF(COUNT(F9:K9)=0,"",SUM(F9:K9))</f>
        <v>24</v>
      </c>
      <c r="N9" s="34"/>
    </row>
    <row r="10">
      <c r="A10" s="8"/>
      <c r="B10" s="35">
        <v>4.0</v>
      </c>
      <c r="C10" s="48" t="s">
        <v>69</v>
      </c>
      <c r="D10" s="37"/>
      <c r="E10" s="38"/>
      <c r="F10" s="39" t="str">
        <f t="array" ref="F10">INDIRECT(ADDRESS(36,7))&amp;":"&amp;INDIRECT(ADDRESS(36,6))</f>
        <v>7:8</v>
      </c>
      <c r="G10" s="41" t="str">
        <f t="array" ref="G10">INDIRECT(ADDRESS(41,6))&amp;":"&amp;INDIRECT(ADDRESS(41,7))</f>
        <v>5:12</v>
      </c>
      <c r="H10" s="41" t="str">
        <f t="array" ref="H10">INDIRECT(ADDRESS(22,7))&amp;":"&amp;INDIRECT(ADDRESS(22,6))</f>
        <v>3:13</v>
      </c>
      <c r="I10" s="40" t="s">
        <v>66</v>
      </c>
      <c r="J10" s="41" t="str">
        <f t="array" ref="J10">INDIRECT(ADDRESS(32,6))&amp;":"&amp;INDIRECT(ADDRESS(32,7))</f>
        <v>13:7</v>
      </c>
      <c r="K10" s="42" t="str">
        <f t="array" ref="K10">INDIRECT(ADDRESS(25,7))&amp;":"&amp;INDIRECT(ADDRESS(25,6))</f>
        <v>12:10</v>
      </c>
      <c r="L10" s="43">
        <f>IF(COUNT(F11:K11)=0,"",COUNTIF(F11:K11,"&gt;0")+0.5*COUNTIF(F11:K11,0))</f>
        <v>2</v>
      </c>
      <c r="M10" s="32"/>
      <c r="N10" s="44">
        <v>5.0</v>
      </c>
    </row>
    <row r="11">
      <c r="A11" s="8"/>
      <c r="B11" s="27"/>
      <c r="C11" s="28"/>
      <c r="D11" s="29"/>
      <c r="E11" s="30"/>
      <c r="F11" s="45">
        <f t="array" ref="F11">IF(LEN(INDIRECT(ADDRESS(ROW()-1, COLUMN())))=1,"",INDIRECT(ADDRESS(36,7))-INDIRECT(ADDRESS(36,6)))</f>
        <v>-1</v>
      </c>
      <c r="G11" s="32">
        <f t="array" ref="G11">IF(LEN(INDIRECT(ADDRESS(ROW()-1, COLUMN())))=1,"",INDIRECT(ADDRESS(41,6))-INDIRECT(ADDRESS(41,7)))</f>
        <v>-7</v>
      </c>
      <c r="H11" s="32">
        <f t="array" ref="H11">IF(LEN(INDIRECT(ADDRESS(ROW()-1, COLUMN())))=1,"",INDIRECT(ADDRESS(22,7))-INDIRECT(ADDRESS(22,6)))</f>
        <v>-10</v>
      </c>
      <c r="I11" s="46" t="s">
        <v>66</v>
      </c>
      <c r="J11" s="32">
        <f t="array" ref="J11">IF(LEN(INDIRECT(ADDRESS(ROW()-1, COLUMN())))=1,"",INDIRECT(ADDRESS(32,6))-INDIRECT(ADDRESS(32,7)))</f>
        <v>6</v>
      </c>
      <c r="K11" s="33">
        <f t="array" ref="K11">IF(LEN(INDIRECT(ADDRESS(ROW()-1, COLUMN())))=1,"",INDIRECT(ADDRESS(25,7))-INDIRECT(ADDRESS(25,6)))</f>
        <v>2</v>
      </c>
      <c r="L11" s="29"/>
      <c r="M11" s="32">
        <f>IF(COUNT(F11:K11)=0,"",SUM(F11:K11))</f>
        <v>-10</v>
      </c>
      <c r="N11" s="34"/>
    </row>
    <row r="12">
      <c r="A12" s="8"/>
      <c r="B12" s="35">
        <v>5.0</v>
      </c>
      <c r="C12" s="36" t="s">
        <v>70</v>
      </c>
      <c r="D12" s="37"/>
      <c r="E12" s="38"/>
      <c r="F12" s="39" t="str">
        <f t="array" ref="F12">INDIRECT(ADDRESS(42,6))&amp;":"&amp;INDIRECT(ADDRESS(42,7))</f>
        <v>1:13</v>
      </c>
      <c r="G12" s="41" t="str">
        <f t="array" ref="G12">INDIRECT(ADDRESS(21,7))&amp;":"&amp;INDIRECT(ADDRESS(21,6))</f>
        <v>13:9</v>
      </c>
      <c r="H12" s="41" t="str">
        <f t="array" ref="H12">INDIRECT(ADDRESS(26,6))&amp;":"&amp;INDIRECT(ADDRESS(26,7))</f>
        <v>11:5</v>
      </c>
      <c r="I12" s="41" t="str">
        <f t="array" ref="I12">INDIRECT(ADDRESS(32,7))&amp;":"&amp;INDIRECT(ADDRESS(32,6))</f>
        <v>7:13</v>
      </c>
      <c r="J12" s="40" t="s">
        <v>66</v>
      </c>
      <c r="K12" s="42" t="str">
        <f t="array" ref="K12">INDIRECT(ADDRESS(35,7))&amp;":"&amp;INDIRECT(ADDRESS(35,6))</f>
        <v>13:0</v>
      </c>
      <c r="L12" s="43">
        <f>IF(COUNT(F13:K13)=0,"",COUNTIF(F13:K13,"&gt;0")+0.5*COUNTIF(F13:K13,0))</f>
        <v>3</v>
      </c>
      <c r="M12" s="32"/>
      <c r="N12" s="44">
        <v>3.0</v>
      </c>
    </row>
    <row r="13">
      <c r="A13" s="8"/>
      <c r="B13" s="27"/>
      <c r="C13" s="28"/>
      <c r="D13" s="29"/>
      <c r="E13" s="30"/>
      <c r="F13" s="45">
        <f t="array" ref="F13">IF(LEN(INDIRECT(ADDRESS(ROW()-1, COLUMN())))=1,"",INDIRECT(ADDRESS(42,6))-INDIRECT(ADDRESS(42,7)))</f>
        <v>-12</v>
      </c>
      <c r="G13" s="32">
        <f t="array" ref="G13">IF(LEN(INDIRECT(ADDRESS(ROW()-1, COLUMN())))=1,"",INDIRECT(ADDRESS(21,7))-INDIRECT(ADDRESS(21,6)))</f>
        <v>4</v>
      </c>
      <c r="H13" s="32">
        <f t="array" ref="H13">IF(LEN(INDIRECT(ADDRESS(ROW()-1, COLUMN())))=1,"",INDIRECT(ADDRESS(26,6))-INDIRECT(ADDRESS(26,7)))</f>
        <v>6</v>
      </c>
      <c r="I13" s="32">
        <f t="array" ref="I13">IF(LEN(INDIRECT(ADDRESS(ROW()-1, COLUMN())))=1,"",INDIRECT(ADDRESS(32,7))-INDIRECT(ADDRESS(32,6)))</f>
        <v>-6</v>
      </c>
      <c r="J13" s="46" t="s">
        <v>66</v>
      </c>
      <c r="K13" s="33">
        <f t="array" ref="K13">IF(LEN(INDIRECT(ADDRESS(ROW()-1, COLUMN())))=1,"",INDIRECT(ADDRESS(35,7))-INDIRECT(ADDRESS(35,6)))</f>
        <v>13</v>
      </c>
      <c r="L13" s="29"/>
      <c r="M13" s="32">
        <f>IF(COUNT(F13:K13)=0,"",SUM(F13:K13))</f>
        <v>5</v>
      </c>
      <c r="N13" s="34"/>
    </row>
    <row r="14">
      <c r="A14" s="8"/>
      <c r="B14" s="35">
        <v>6.0</v>
      </c>
      <c r="C14" s="48" t="s">
        <v>71</v>
      </c>
      <c r="D14" s="37"/>
      <c r="E14" s="38"/>
      <c r="F14" s="39" t="str">
        <f t="array" ref="F14">INDIRECT(ADDRESS(20,7))&amp;":"&amp;INDIRECT(ADDRESS(20,6))</f>
        <v>1:13</v>
      </c>
      <c r="G14" s="41" t="str">
        <f t="array" ref="G14">INDIRECT(ADDRESS(30,7))&amp;":"&amp;INDIRECT(ADDRESS(30,6))</f>
        <v>13:5</v>
      </c>
      <c r="H14" s="41" t="str">
        <f t="array" ref="H14">INDIRECT(ADDRESS(40,7))&amp;":"&amp;INDIRECT(ADDRESS(40,6))</f>
        <v>7:10</v>
      </c>
      <c r="I14" s="41" t="str">
        <f t="array" ref="I14">INDIRECT(ADDRESS(25,6))&amp;":"&amp;INDIRECT(ADDRESS(25,7))</f>
        <v>10:12</v>
      </c>
      <c r="J14" s="41" t="str">
        <f t="array" ref="J14">INDIRECT(ADDRESS(35,6))&amp;":"&amp;INDIRECT(ADDRESS(35,7))</f>
        <v>0:13</v>
      </c>
      <c r="K14" s="49" t="s">
        <v>66</v>
      </c>
      <c r="L14" s="43">
        <f>IF(COUNT(F15:K15)=0,"",COUNTIF(F15:K15,"&gt;0")+0.5*COUNTIF(F15:K15,0))</f>
        <v>1</v>
      </c>
      <c r="M14" s="32"/>
      <c r="N14" s="44">
        <v>6.0</v>
      </c>
    </row>
    <row r="15">
      <c r="A15" s="8"/>
      <c r="B15" s="50"/>
      <c r="C15" s="51"/>
      <c r="D15" s="52"/>
      <c r="E15" s="53"/>
      <c r="F15" s="54">
        <f t="array" ref="F15">IF(LEN(INDIRECT(ADDRESS(ROW()-1, COLUMN())))=1,"",INDIRECT(ADDRESS(20,7))-INDIRECT(ADDRESS(20,6)))</f>
        <v>-12</v>
      </c>
      <c r="G15" s="55">
        <f t="array" ref="G15">IF(LEN(INDIRECT(ADDRESS(ROW()-1, COLUMN())))=1,"",INDIRECT(ADDRESS(30,7))-INDIRECT(ADDRESS(30,6)))</f>
        <v>8</v>
      </c>
      <c r="H15" s="55">
        <f t="array" ref="H15">IF(LEN(INDIRECT(ADDRESS(ROW()-1, COLUMN())))=1,"",INDIRECT(ADDRESS(40,7))-INDIRECT(ADDRESS(40,6)))</f>
        <v>-3</v>
      </c>
      <c r="I15" s="55">
        <f t="array" ref="I15">IF(LEN(INDIRECT(ADDRESS(ROW()-1, COLUMN())))=1,"",INDIRECT(ADDRESS(25,6))-INDIRECT(ADDRESS(25,7)))</f>
        <v>-2</v>
      </c>
      <c r="J15" s="55">
        <f t="array" ref="J15">IF(LEN(INDIRECT(ADDRESS(ROW()-1, COLUMN())))=1,"",INDIRECT(ADDRESS(35,6))-INDIRECT(ADDRESS(35,7)))</f>
        <v>-13</v>
      </c>
      <c r="K15" s="56" t="s">
        <v>66</v>
      </c>
      <c r="L15" s="52"/>
      <c r="M15" s="55">
        <f>IF(COUNT(F15:K15)=0,"",SUM(F15:K15))</f>
        <v>-22</v>
      </c>
      <c r="N15" s="57"/>
    </row>
    <row r="16">
      <c r="A16" s="8"/>
    </row>
    <row r="17">
      <c r="A17" s="8"/>
    </row>
    <row r="18">
      <c r="A18" s="8"/>
    </row>
    <row r="19">
      <c r="A19" s="58"/>
      <c r="B19" s="59" t="s">
        <v>72</v>
      </c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>
      <c r="A20" s="58"/>
      <c r="B20" s="61">
        <v>1.0</v>
      </c>
      <c r="C20" s="62" t="str">
        <f t="shared" ref="C20:C22" si="1">IF(ISBLANK(INDIRECT(ADDRESS(B20*2+2,3))),"",INDIRECT(ADDRESS(B20*2+2,3)))</f>
        <v>Денисов, Воронов </v>
      </c>
      <c r="D20" s="29"/>
      <c r="E20" s="30"/>
      <c r="F20" s="63">
        <v>13.0</v>
      </c>
      <c r="G20" s="64">
        <v>1.0</v>
      </c>
      <c r="H20" s="65" t="str">
        <f t="shared" ref="H20:H22" si="2">IF(ISBLANK(INDIRECT(ADDRESS(K20*2+2,3))),"",INDIRECT(ADDRESS(K20*2+2,3)))</f>
        <v>Глуховский, Новиков</v>
      </c>
      <c r="I20" s="29"/>
      <c r="J20" s="29"/>
      <c r="K20" s="61">
        <v>6.0</v>
      </c>
      <c r="L20" s="66" t="s">
        <v>73</v>
      </c>
      <c r="M20" s="59">
        <v>1.0</v>
      </c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ht="15.75" customHeight="1">
      <c r="A21" s="58"/>
      <c r="B21" s="61">
        <v>2.0</v>
      </c>
      <c r="C21" s="62" t="str">
        <f t="shared" si="1"/>
        <v>Анухин, Багазеев </v>
      </c>
      <c r="D21" s="29"/>
      <c r="E21" s="30"/>
      <c r="F21" s="63">
        <v>9.0</v>
      </c>
      <c r="G21" s="64">
        <v>13.0</v>
      </c>
      <c r="H21" s="65" t="str">
        <f t="shared" si="2"/>
        <v>Агапов, Лютиков</v>
      </c>
      <c r="I21" s="29"/>
      <c r="J21" s="29"/>
      <c r="K21" s="61">
        <v>5.0</v>
      </c>
      <c r="L21" s="66" t="s">
        <v>73</v>
      </c>
      <c r="M21" s="59">
        <v>2.0</v>
      </c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ht="15.75" customHeight="1">
      <c r="A22" s="58"/>
      <c r="B22" s="61">
        <v>3.0</v>
      </c>
      <c r="C22" s="62" t="str">
        <f t="shared" si="1"/>
        <v>Догадин, Петрушко</v>
      </c>
      <c r="D22" s="29"/>
      <c r="E22" s="30"/>
      <c r="F22" s="63">
        <v>13.0</v>
      </c>
      <c r="G22" s="64">
        <v>3.0</v>
      </c>
      <c r="H22" s="65" t="str">
        <f t="shared" si="2"/>
        <v>Гаджиев, Тарасов</v>
      </c>
      <c r="I22" s="29"/>
      <c r="J22" s="29"/>
      <c r="K22" s="61">
        <v>4.0</v>
      </c>
      <c r="L22" s="66" t="s">
        <v>73</v>
      </c>
      <c r="M22" s="59">
        <v>3.0</v>
      </c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ht="15.75" customHeight="1">
      <c r="A23" s="58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7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ht="15.75" customHeight="1">
      <c r="A24" s="58"/>
      <c r="B24" s="59" t="s">
        <v>74</v>
      </c>
      <c r="L24" s="60"/>
      <c r="M24" s="67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ht="15.75" customHeight="1">
      <c r="A25" s="58"/>
      <c r="B25" s="61">
        <v>6.0</v>
      </c>
      <c r="C25" s="62" t="str">
        <f t="shared" ref="C25:C27" si="3">IF(ISBLANK(INDIRECT(ADDRESS(B25*2+2,3))),"",INDIRECT(ADDRESS(B25*2+2,3)))</f>
        <v>Глуховский, Новиков</v>
      </c>
      <c r="D25" s="29"/>
      <c r="E25" s="30"/>
      <c r="F25" s="63">
        <v>10.0</v>
      </c>
      <c r="G25" s="64">
        <v>12.0</v>
      </c>
      <c r="H25" s="65" t="str">
        <f t="shared" ref="H25:H27" si="4">IF(ISBLANK(INDIRECT(ADDRESS(K25*2+2,3))),"",INDIRECT(ADDRESS(K25*2+2,3)))</f>
        <v>Гаджиев, Тарасов</v>
      </c>
      <c r="I25" s="29"/>
      <c r="J25" s="29"/>
      <c r="K25" s="61">
        <v>4.0</v>
      </c>
      <c r="L25" s="66" t="s">
        <v>73</v>
      </c>
      <c r="M25" s="59">
        <v>4.0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ht="15.75" customHeight="1">
      <c r="A26" s="58"/>
      <c r="B26" s="61">
        <v>5.0</v>
      </c>
      <c r="C26" s="62" t="str">
        <f t="shared" si="3"/>
        <v>Агапов, Лютиков</v>
      </c>
      <c r="D26" s="29"/>
      <c r="E26" s="30"/>
      <c r="F26" s="63">
        <v>11.0</v>
      </c>
      <c r="G26" s="64">
        <v>5.0</v>
      </c>
      <c r="H26" s="65" t="str">
        <f t="shared" si="4"/>
        <v>Догадин, Петрушко</v>
      </c>
      <c r="I26" s="29"/>
      <c r="J26" s="29"/>
      <c r="K26" s="61">
        <v>3.0</v>
      </c>
      <c r="L26" s="66" t="s">
        <v>73</v>
      </c>
      <c r="M26" s="59">
        <v>5.0</v>
      </c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ht="15.75" customHeight="1">
      <c r="A27" s="58"/>
      <c r="B27" s="61">
        <v>1.0</v>
      </c>
      <c r="C27" s="62" t="str">
        <f t="shared" si="3"/>
        <v>Денисов, Воронов </v>
      </c>
      <c r="D27" s="29"/>
      <c r="E27" s="30"/>
      <c r="F27" s="63">
        <v>6.0</v>
      </c>
      <c r="G27" s="64">
        <v>7.0</v>
      </c>
      <c r="H27" s="65" t="str">
        <f t="shared" si="4"/>
        <v>Анухин, Багазеев </v>
      </c>
      <c r="I27" s="29"/>
      <c r="J27" s="29"/>
      <c r="K27" s="61">
        <v>2.0</v>
      </c>
      <c r="L27" s="66" t="s">
        <v>73</v>
      </c>
      <c r="M27" s="59">
        <v>6.0</v>
      </c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ht="15.75" customHeight="1">
      <c r="A28" s="58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7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ht="15.75" customHeight="1">
      <c r="A29" s="58"/>
      <c r="B29" s="59" t="s">
        <v>75</v>
      </c>
      <c r="L29" s="60"/>
      <c r="M29" s="67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ht="15.75" customHeight="1">
      <c r="A30" s="58"/>
      <c r="B30" s="61">
        <v>2.0</v>
      </c>
      <c r="C30" s="62" t="str">
        <f t="shared" ref="C30:C32" si="5">IF(ISBLANK(INDIRECT(ADDRESS(B30*2+2,3))),"",INDIRECT(ADDRESS(B30*2+2,3)))</f>
        <v>Анухин, Багазеев </v>
      </c>
      <c r="D30" s="29"/>
      <c r="E30" s="30"/>
      <c r="F30" s="63">
        <v>5.0</v>
      </c>
      <c r="G30" s="64">
        <v>13.0</v>
      </c>
      <c r="H30" s="65" t="str">
        <f t="shared" ref="H30:H32" si="6">IF(ISBLANK(INDIRECT(ADDRESS(K30*2+2,3))),"",INDIRECT(ADDRESS(K30*2+2,3)))</f>
        <v>Глуховский, Новиков</v>
      </c>
      <c r="I30" s="29"/>
      <c r="J30" s="29"/>
      <c r="K30" s="61">
        <v>6.0</v>
      </c>
      <c r="L30" s="66" t="s">
        <v>73</v>
      </c>
      <c r="M30" s="59">
        <v>3.0</v>
      </c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ht="15.75" customHeight="1">
      <c r="A31" s="58"/>
      <c r="B31" s="61">
        <v>3.0</v>
      </c>
      <c r="C31" s="62" t="str">
        <f t="shared" si="5"/>
        <v>Догадин, Петрушко</v>
      </c>
      <c r="D31" s="29"/>
      <c r="E31" s="30"/>
      <c r="F31" s="63">
        <v>13.0</v>
      </c>
      <c r="G31" s="64">
        <v>2.0</v>
      </c>
      <c r="H31" s="65" t="str">
        <f t="shared" si="6"/>
        <v>Денисов, Воронов </v>
      </c>
      <c r="I31" s="29"/>
      <c r="J31" s="29"/>
      <c r="K31" s="61">
        <v>1.0</v>
      </c>
      <c r="L31" s="66" t="s">
        <v>73</v>
      </c>
      <c r="M31" s="59">
        <v>2.0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ht="15.75" customHeight="1">
      <c r="A32" s="58"/>
      <c r="B32" s="61">
        <v>4.0</v>
      </c>
      <c r="C32" s="62" t="str">
        <f t="shared" si="5"/>
        <v>Гаджиев, Тарасов</v>
      </c>
      <c r="D32" s="29"/>
      <c r="E32" s="30"/>
      <c r="F32" s="63">
        <v>13.0</v>
      </c>
      <c r="G32" s="64">
        <v>7.0</v>
      </c>
      <c r="H32" s="65" t="str">
        <f t="shared" si="6"/>
        <v>Агапов, Лютиков</v>
      </c>
      <c r="I32" s="29"/>
      <c r="J32" s="29"/>
      <c r="K32" s="61">
        <v>5.0</v>
      </c>
      <c r="L32" s="66" t="s">
        <v>73</v>
      </c>
      <c r="M32" s="59">
        <v>1.0</v>
      </c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ht="15.75" customHeight="1">
      <c r="A33" s="58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7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ht="15.75" customHeight="1">
      <c r="A34" s="58"/>
      <c r="B34" s="59" t="s">
        <v>76</v>
      </c>
      <c r="L34" s="60"/>
      <c r="M34" s="67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ht="15.75" customHeight="1">
      <c r="A35" s="58"/>
      <c r="B35" s="61">
        <v>6.0</v>
      </c>
      <c r="C35" s="62" t="str">
        <f t="shared" ref="C35:C37" si="7">IF(ISBLANK(INDIRECT(ADDRESS(B35*2+2,3))),"",INDIRECT(ADDRESS(B35*2+2,3)))</f>
        <v>Глуховский, Новиков</v>
      </c>
      <c r="D35" s="29"/>
      <c r="E35" s="30"/>
      <c r="F35" s="63">
        <v>0.0</v>
      </c>
      <c r="G35" s="64">
        <v>13.0</v>
      </c>
      <c r="H35" s="65" t="str">
        <f t="shared" ref="H35:H37" si="8">IF(ISBLANK(INDIRECT(ADDRESS(K35*2+2,3))),"",INDIRECT(ADDRESS(K35*2+2,3)))</f>
        <v>Агапов, Лютиков</v>
      </c>
      <c r="I35" s="29"/>
      <c r="J35" s="29"/>
      <c r="K35" s="61">
        <v>5.0</v>
      </c>
      <c r="L35" s="66" t="s">
        <v>73</v>
      </c>
      <c r="M35" s="59">
        <v>6.0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ht="15.75" customHeight="1">
      <c r="A36" s="58"/>
      <c r="B36" s="61">
        <v>1.0</v>
      </c>
      <c r="C36" s="62" t="str">
        <f t="shared" si="7"/>
        <v>Денисов, Воронов </v>
      </c>
      <c r="D36" s="29"/>
      <c r="E36" s="30"/>
      <c r="F36" s="63">
        <v>8.0</v>
      </c>
      <c r="G36" s="64">
        <v>7.0</v>
      </c>
      <c r="H36" s="65" t="str">
        <f t="shared" si="8"/>
        <v>Гаджиев, Тарасов</v>
      </c>
      <c r="I36" s="29"/>
      <c r="J36" s="29"/>
      <c r="K36" s="61">
        <v>4.0</v>
      </c>
      <c r="L36" s="66" t="s">
        <v>73</v>
      </c>
      <c r="M36" s="59">
        <v>5.0</v>
      </c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ht="15.75" customHeight="1">
      <c r="A37" s="58"/>
      <c r="B37" s="61">
        <v>2.0</v>
      </c>
      <c r="C37" s="62" t="str">
        <f t="shared" si="7"/>
        <v>Анухин, Багазеев </v>
      </c>
      <c r="D37" s="29"/>
      <c r="E37" s="30"/>
      <c r="F37" s="63">
        <v>7.0</v>
      </c>
      <c r="G37" s="64">
        <v>13.0</v>
      </c>
      <c r="H37" s="65" t="str">
        <f t="shared" si="8"/>
        <v>Догадин, Петрушко</v>
      </c>
      <c r="I37" s="29"/>
      <c r="J37" s="29"/>
      <c r="K37" s="61">
        <v>3.0</v>
      </c>
      <c r="L37" s="66" t="s">
        <v>73</v>
      </c>
      <c r="M37" s="59">
        <v>4.0</v>
      </c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ht="15.75" customHeight="1">
      <c r="A38" s="58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7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ht="15.75" customHeight="1">
      <c r="A39" s="58"/>
      <c r="B39" s="59" t="s">
        <v>77</v>
      </c>
      <c r="L39" s="60"/>
      <c r="M39" s="67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ht="15.75" customHeight="1">
      <c r="A40" s="58"/>
      <c r="B40" s="61">
        <v>3.0</v>
      </c>
      <c r="C40" s="62" t="str">
        <f t="shared" ref="C40:C42" si="9">IF(ISBLANK(INDIRECT(ADDRESS(B40*2+2,3))),"",INDIRECT(ADDRESS(B40*2+2,3)))</f>
        <v>Догадин, Петрушко</v>
      </c>
      <c r="D40" s="29"/>
      <c r="E40" s="30"/>
      <c r="F40" s="63">
        <v>10.0</v>
      </c>
      <c r="G40" s="64">
        <v>7.0</v>
      </c>
      <c r="H40" s="65" t="str">
        <f t="shared" ref="H40:H42" si="10">IF(ISBLANK(INDIRECT(ADDRESS(K40*2+2,3))),"",INDIRECT(ADDRESS(K40*2+2,3)))</f>
        <v>Глуховский, Новиков</v>
      </c>
      <c r="I40" s="29"/>
      <c r="J40" s="29"/>
      <c r="K40" s="61">
        <v>6.0</v>
      </c>
      <c r="L40" s="66" t="s">
        <v>73</v>
      </c>
      <c r="M40" s="59">
        <v>1.0</v>
      </c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ht="15.75" customHeight="1">
      <c r="A41" s="58"/>
      <c r="B41" s="61">
        <v>4.0</v>
      </c>
      <c r="C41" s="62" t="str">
        <f t="shared" si="9"/>
        <v>Гаджиев, Тарасов</v>
      </c>
      <c r="D41" s="29"/>
      <c r="E41" s="30"/>
      <c r="F41" s="63">
        <v>5.0</v>
      </c>
      <c r="G41" s="64">
        <v>12.0</v>
      </c>
      <c r="H41" s="65" t="str">
        <f t="shared" si="10"/>
        <v>Анухин, Багазеев </v>
      </c>
      <c r="I41" s="29"/>
      <c r="J41" s="29"/>
      <c r="K41" s="61">
        <v>2.0</v>
      </c>
      <c r="L41" s="66" t="s">
        <v>73</v>
      </c>
      <c r="M41" s="59">
        <v>2.0</v>
      </c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ht="15.75" customHeight="1">
      <c r="A42" s="58"/>
      <c r="B42" s="61">
        <v>5.0</v>
      </c>
      <c r="C42" s="62" t="str">
        <f t="shared" si="9"/>
        <v>Агапов, Лютиков</v>
      </c>
      <c r="D42" s="29"/>
      <c r="E42" s="30"/>
      <c r="F42" s="63">
        <v>1.0</v>
      </c>
      <c r="G42" s="64">
        <v>13.0</v>
      </c>
      <c r="H42" s="65" t="str">
        <f t="shared" si="10"/>
        <v>Денисов, Воронов </v>
      </c>
      <c r="I42" s="29"/>
      <c r="J42" s="29"/>
      <c r="K42" s="61">
        <v>1.0</v>
      </c>
      <c r="L42" s="66" t="s">
        <v>73</v>
      </c>
      <c r="M42" s="59">
        <v>3.0</v>
      </c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ht="15.75" customHeight="1">
      <c r="A43" s="8"/>
    </row>
    <row r="44" ht="15.75" customHeight="1">
      <c r="A44" s="8"/>
    </row>
    <row r="45" ht="15.75" customHeight="1">
      <c r="A45" s="8"/>
    </row>
    <row r="46" ht="15.75" customHeight="1">
      <c r="A46" s="8"/>
    </row>
    <row r="47" ht="15.75" customHeight="1">
      <c r="A47" s="8"/>
    </row>
    <row r="48" ht="15.75" customHeight="1">
      <c r="A48" s="8"/>
    </row>
    <row r="49" ht="15.75" customHeight="1">
      <c r="A49" s="8"/>
    </row>
    <row r="50" ht="15.75" customHeight="1">
      <c r="A50" s="8"/>
    </row>
    <row r="51" ht="15.75" customHeight="1">
      <c r="A51" s="8"/>
    </row>
    <row r="52" ht="15.75" customHeight="1">
      <c r="A52" s="8"/>
    </row>
    <row r="53" ht="15.75" customHeight="1">
      <c r="A53" s="8"/>
    </row>
    <row r="54" ht="15.75" customHeight="1">
      <c r="A54" s="8"/>
    </row>
    <row r="55" ht="15.75" customHeight="1">
      <c r="A55" s="8"/>
    </row>
    <row r="56" ht="15.75" customHeight="1">
      <c r="A56" s="8"/>
    </row>
    <row r="57" ht="15.75" customHeight="1">
      <c r="A57" s="8"/>
    </row>
    <row r="58" ht="15.75" customHeight="1">
      <c r="A58" s="8"/>
    </row>
    <row r="59" ht="15.75" customHeight="1">
      <c r="A59" s="8"/>
    </row>
    <row r="60" ht="15.75" customHeight="1">
      <c r="A60" s="8"/>
    </row>
    <row r="61" ht="15.75" customHeight="1">
      <c r="A61" s="8"/>
    </row>
    <row r="62" ht="15.75" customHeight="1">
      <c r="A62" s="8"/>
    </row>
    <row r="63" ht="15.75" customHeight="1">
      <c r="A63" s="8"/>
    </row>
    <row r="64" ht="15.75" customHeight="1">
      <c r="A64" s="8"/>
    </row>
    <row r="65" ht="15.75" customHeight="1">
      <c r="A65" s="8"/>
    </row>
    <row r="66" ht="15.75" customHeight="1">
      <c r="A66" s="8"/>
    </row>
    <row r="67" ht="15.75" customHeight="1">
      <c r="A67" s="8"/>
    </row>
    <row r="68" ht="15.75" customHeight="1">
      <c r="A68" s="8"/>
    </row>
    <row r="69" ht="15.75" customHeight="1">
      <c r="A69" s="8"/>
    </row>
    <row r="70" ht="15.75" customHeight="1">
      <c r="A70" s="8"/>
    </row>
    <row r="71" ht="15.75" customHeight="1">
      <c r="A71" s="8"/>
    </row>
    <row r="72" ht="15.75" customHeight="1">
      <c r="A72" s="8"/>
    </row>
    <row r="73" ht="15.75" customHeight="1">
      <c r="A73" s="8"/>
    </row>
    <row r="74" ht="15.75" customHeight="1">
      <c r="A74" s="8"/>
    </row>
    <row r="75" ht="15.75" customHeight="1">
      <c r="A75" s="8"/>
    </row>
    <row r="76" ht="15.75" customHeight="1">
      <c r="A76" s="8"/>
    </row>
    <row r="77" ht="15.75" customHeight="1">
      <c r="A77" s="8"/>
    </row>
    <row r="78" ht="15.75" customHeight="1">
      <c r="A78" s="8"/>
    </row>
    <row r="79" ht="15.75" customHeight="1">
      <c r="A79" s="8"/>
    </row>
    <row r="80" ht="15.75" customHeight="1">
      <c r="A80" s="8"/>
    </row>
    <row r="81" ht="15.75" customHeight="1">
      <c r="A81" s="8"/>
    </row>
    <row r="82" ht="15.75" customHeight="1">
      <c r="A82" s="8"/>
    </row>
    <row r="83" ht="15.75" customHeight="1">
      <c r="A83" s="8"/>
    </row>
    <row r="84" ht="15.75" customHeight="1">
      <c r="A84" s="8"/>
    </row>
    <row r="85" ht="15.75" customHeight="1">
      <c r="A85" s="8"/>
    </row>
    <row r="86" ht="15.75" customHeight="1">
      <c r="A86" s="8"/>
    </row>
    <row r="87" ht="15.75" customHeight="1">
      <c r="A87" s="8"/>
    </row>
    <row r="88" ht="15.75" customHeight="1">
      <c r="A88" s="8"/>
    </row>
    <row r="89" ht="15.75" customHeight="1">
      <c r="A89" s="8"/>
    </row>
    <row r="90" ht="15.75" customHeight="1">
      <c r="A90" s="8"/>
    </row>
    <row r="91" ht="15.75" customHeight="1">
      <c r="A91" s="8"/>
    </row>
    <row r="92" ht="15.75" customHeight="1">
      <c r="A92" s="8"/>
    </row>
    <row r="93" ht="15.75" customHeight="1">
      <c r="A93" s="8"/>
    </row>
    <row r="94" ht="15.75" customHeight="1">
      <c r="A94" s="8"/>
    </row>
    <row r="95" ht="15.75" customHeight="1">
      <c r="A95" s="8"/>
    </row>
    <row r="96" ht="15.75" customHeight="1">
      <c r="A96" s="8"/>
    </row>
    <row r="97" ht="15.75" customHeight="1">
      <c r="A97" s="8"/>
    </row>
    <row r="98" ht="15.75" customHeight="1">
      <c r="A98" s="8"/>
    </row>
    <row r="99" ht="15.75" customHeight="1">
      <c r="A99" s="8"/>
    </row>
    <row r="100" ht="15.75" customHeight="1">
      <c r="A100" s="8"/>
    </row>
    <row r="101" ht="15.75" customHeight="1">
      <c r="A101" s="8"/>
    </row>
    <row r="102" ht="15.75" customHeight="1">
      <c r="A102" s="8"/>
    </row>
    <row r="103" ht="15.75" customHeight="1">
      <c r="A103" s="8"/>
    </row>
    <row r="104" ht="15.75" customHeight="1">
      <c r="A104" s="8"/>
    </row>
    <row r="105" ht="15.75" customHeight="1">
      <c r="A105" s="8"/>
    </row>
    <row r="106" ht="15.75" customHeight="1">
      <c r="A106" s="8"/>
    </row>
    <row r="107" ht="15.75" customHeight="1">
      <c r="A107" s="8"/>
    </row>
    <row r="108" ht="15.75" customHeight="1">
      <c r="A108" s="8"/>
    </row>
    <row r="109" ht="15.75" customHeight="1">
      <c r="A109" s="8"/>
    </row>
    <row r="110" ht="15.75" customHeight="1">
      <c r="A110" s="8"/>
    </row>
    <row r="111" ht="15.75" customHeight="1">
      <c r="A111" s="8"/>
    </row>
    <row r="112" ht="15.75" customHeight="1">
      <c r="A112" s="8"/>
    </row>
    <row r="113" ht="15.75" customHeight="1">
      <c r="A113" s="8"/>
    </row>
    <row r="114" ht="15.75" customHeight="1">
      <c r="A114" s="8"/>
    </row>
    <row r="115" ht="15.75" customHeight="1">
      <c r="A115" s="8"/>
    </row>
    <row r="116" ht="15.75" customHeight="1">
      <c r="A116" s="8"/>
    </row>
    <row r="117" ht="15.75" customHeight="1">
      <c r="A117" s="8"/>
    </row>
    <row r="118" ht="15.75" customHeight="1">
      <c r="A118" s="8"/>
    </row>
    <row r="119" ht="15.75" customHeight="1">
      <c r="A119" s="8"/>
    </row>
    <row r="120" ht="15.75" customHeight="1">
      <c r="A120" s="8"/>
    </row>
    <row r="121" ht="15.75" customHeight="1">
      <c r="A121" s="8"/>
    </row>
    <row r="122" ht="15.75" customHeight="1">
      <c r="A122" s="8"/>
    </row>
    <row r="123" ht="15.75" customHeight="1">
      <c r="A123" s="8"/>
    </row>
    <row r="124" ht="15.75" customHeight="1">
      <c r="A124" s="8"/>
    </row>
    <row r="125" ht="15.75" customHeight="1">
      <c r="A125" s="8"/>
    </row>
    <row r="126" ht="15.75" customHeight="1">
      <c r="A126" s="8"/>
    </row>
    <row r="127" ht="15.75" customHeight="1">
      <c r="A127" s="8"/>
    </row>
    <row r="128" ht="15.75" customHeight="1">
      <c r="A128" s="8"/>
    </row>
    <row r="129" ht="15.75" customHeight="1">
      <c r="A129" s="8"/>
    </row>
    <row r="130" ht="15.75" customHeight="1">
      <c r="A130" s="8"/>
    </row>
    <row r="131" ht="15.75" customHeight="1">
      <c r="A131" s="8"/>
    </row>
    <row r="132" ht="15.75" customHeight="1">
      <c r="A132" s="8"/>
    </row>
    <row r="133" ht="15.75" customHeight="1">
      <c r="A133" s="8"/>
    </row>
    <row r="134" ht="15.75" customHeight="1">
      <c r="A134" s="8"/>
    </row>
    <row r="135" ht="15.75" customHeight="1">
      <c r="A135" s="8"/>
    </row>
    <row r="136" ht="15.75" customHeight="1">
      <c r="A136" s="8"/>
    </row>
    <row r="137" ht="15.75" customHeight="1">
      <c r="A137" s="8"/>
    </row>
    <row r="138" ht="15.75" customHeight="1">
      <c r="A138" s="8"/>
    </row>
    <row r="139" ht="15.75" customHeight="1">
      <c r="A139" s="8"/>
    </row>
    <row r="140" ht="15.75" customHeight="1">
      <c r="A140" s="8"/>
    </row>
    <row r="141" ht="15.75" customHeight="1">
      <c r="A141" s="8"/>
    </row>
    <row r="142" ht="15.75" customHeight="1">
      <c r="A142" s="8"/>
    </row>
    <row r="143" ht="15.75" customHeight="1">
      <c r="A143" s="8"/>
    </row>
    <row r="144" ht="15.75" customHeight="1">
      <c r="A144" s="8"/>
    </row>
    <row r="145" ht="15.75" customHeight="1">
      <c r="A145" s="8"/>
    </row>
    <row r="146" ht="15.75" customHeight="1">
      <c r="A146" s="8"/>
    </row>
    <row r="147" ht="15.75" customHeight="1">
      <c r="A147" s="8"/>
    </row>
    <row r="148" ht="15.75" customHeight="1">
      <c r="A148" s="8"/>
    </row>
    <row r="149" ht="15.75" customHeight="1">
      <c r="A149" s="8"/>
    </row>
    <row r="150" ht="15.75" customHeight="1">
      <c r="A150" s="8"/>
    </row>
    <row r="151" ht="15.75" customHeight="1">
      <c r="A151" s="8"/>
    </row>
    <row r="152" ht="15.75" customHeight="1">
      <c r="A152" s="8"/>
    </row>
    <row r="153" ht="15.75" customHeight="1">
      <c r="A153" s="8"/>
    </row>
    <row r="154" ht="15.75" customHeight="1">
      <c r="A154" s="8"/>
    </row>
    <row r="155" ht="15.75" customHeight="1">
      <c r="A155" s="8"/>
    </row>
    <row r="156" ht="15.75" customHeight="1">
      <c r="A156" s="8"/>
    </row>
    <row r="157" ht="15.75" customHeight="1">
      <c r="A157" s="8"/>
    </row>
    <row r="158" ht="15.75" customHeight="1">
      <c r="A158" s="8"/>
    </row>
    <row r="159" ht="15.75" customHeight="1">
      <c r="A159" s="8"/>
    </row>
    <row r="160" ht="15.75" customHeight="1">
      <c r="A160" s="8"/>
    </row>
    <row r="161" ht="15.75" customHeight="1">
      <c r="A161" s="8"/>
    </row>
    <row r="162" ht="15.75" customHeight="1">
      <c r="A162" s="8"/>
    </row>
    <row r="163" ht="15.75" customHeight="1">
      <c r="A163" s="8"/>
    </row>
    <row r="164" ht="15.75" customHeight="1">
      <c r="A164" s="8"/>
    </row>
    <row r="165" ht="15.75" customHeight="1">
      <c r="A165" s="8"/>
    </row>
    <row r="166" ht="15.75" customHeight="1">
      <c r="A166" s="8"/>
    </row>
    <row r="167" ht="15.75" customHeight="1">
      <c r="A167" s="8"/>
    </row>
    <row r="168" ht="15.75" customHeight="1">
      <c r="A168" s="8"/>
    </row>
    <row r="169" ht="15.75" customHeight="1">
      <c r="A169" s="8"/>
    </row>
    <row r="170" ht="15.75" customHeight="1">
      <c r="A170" s="8"/>
    </row>
    <row r="171" ht="15.75" customHeight="1">
      <c r="A171" s="8"/>
    </row>
    <row r="172" ht="15.75" customHeight="1">
      <c r="A172" s="8"/>
    </row>
    <row r="173" ht="15.75" customHeight="1">
      <c r="A173" s="8"/>
    </row>
    <row r="174" ht="15.75" customHeight="1">
      <c r="A174" s="8"/>
    </row>
    <row r="175" ht="15.75" customHeight="1">
      <c r="A175" s="8"/>
    </row>
    <row r="176" ht="15.75" customHeight="1">
      <c r="A176" s="8"/>
    </row>
    <row r="177" ht="15.75" customHeight="1">
      <c r="A177" s="8"/>
    </row>
    <row r="178" ht="15.75" customHeight="1">
      <c r="A178" s="8"/>
    </row>
    <row r="179" ht="15.75" customHeight="1">
      <c r="A179" s="8"/>
    </row>
    <row r="180" ht="15.75" customHeight="1">
      <c r="A180" s="8"/>
    </row>
    <row r="181" ht="15.75" customHeight="1">
      <c r="A181" s="8"/>
    </row>
    <row r="182" ht="15.75" customHeight="1">
      <c r="A182" s="8"/>
    </row>
    <row r="183" ht="15.75" customHeight="1">
      <c r="A183" s="8"/>
    </row>
    <row r="184" ht="15.75" customHeight="1">
      <c r="A184" s="8"/>
    </row>
    <row r="185" ht="15.75" customHeight="1">
      <c r="A185" s="8"/>
    </row>
    <row r="186" ht="15.75" customHeight="1">
      <c r="A186" s="8"/>
    </row>
    <row r="187" ht="15.75" customHeight="1">
      <c r="A187" s="8"/>
    </row>
    <row r="188" ht="15.75" customHeight="1">
      <c r="A188" s="8"/>
    </row>
    <row r="189" ht="15.75" customHeight="1">
      <c r="A189" s="8"/>
    </row>
    <row r="190" ht="15.75" customHeight="1">
      <c r="A190" s="8"/>
    </row>
    <row r="191" ht="15.75" customHeight="1">
      <c r="A191" s="8"/>
    </row>
    <row r="192" ht="15.75" customHeight="1">
      <c r="A192" s="8"/>
    </row>
    <row r="193" ht="15.75" customHeight="1">
      <c r="A193" s="8"/>
    </row>
    <row r="194" ht="15.75" customHeight="1">
      <c r="A194" s="8"/>
    </row>
    <row r="195" ht="15.75" customHeight="1">
      <c r="A195" s="8"/>
    </row>
    <row r="196" ht="15.75" customHeight="1">
      <c r="A196" s="8"/>
    </row>
    <row r="197" ht="15.75" customHeight="1">
      <c r="A197" s="8"/>
    </row>
    <row r="198" ht="15.75" customHeight="1">
      <c r="A198" s="8"/>
    </row>
    <row r="199" ht="15.75" customHeight="1">
      <c r="A199" s="8"/>
    </row>
    <row r="200" ht="15.75" customHeight="1">
      <c r="A200" s="8"/>
    </row>
    <row r="201" ht="15.75" customHeight="1">
      <c r="A201" s="8"/>
    </row>
    <row r="202" ht="15.75" customHeight="1">
      <c r="A202" s="8"/>
    </row>
    <row r="203" ht="15.75" customHeight="1">
      <c r="A203" s="8"/>
    </row>
    <row r="204" ht="15.75" customHeight="1">
      <c r="A204" s="8"/>
    </row>
    <row r="205" ht="15.75" customHeight="1">
      <c r="A205" s="8"/>
    </row>
    <row r="206" ht="15.75" customHeight="1">
      <c r="A206" s="8"/>
    </row>
    <row r="207" ht="15.75" customHeight="1">
      <c r="A207" s="8"/>
    </row>
    <row r="208" ht="15.75" customHeight="1">
      <c r="A208" s="8"/>
    </row>
    <row r="209" ht="15.75" customHeight="1">
      <c r="A209" s="8"/>
    </row>
    <row r="210" ht="15.75" customHeight="1">
      <c r="A210" s="8"/>
    </row>
    <row r="211" ht="15.75" customHeight="1">
      <c r="A211" s="8"/>
    </row>
    <row r="212" ht="15.75" customHeight="1">
      <c r="A212" s="8"/>
    </row>
    <row r="213" ht="15.75" customHeight="1">
      <c r="A213" s="8"/>
    </row>
    <row r="214" ht="15.75" customHeight="1">
      <c r="A214" s="8"/>
    </row>
    <row r="215" ht="15.75" customHeight="1">
      <c r="A215" s="8"/>
    </row>
    <row r="216" ht="15.75" customHeight="1">
      <c r="A216" s="8"/>
    </row>
    <row r="217" ht="15.75" customHeight="1">
      <c r="A217" s="8"/>
    </row>
    <row r="218" ht="15.75" customHeight="1">
      <c r="A218" s="8"/>
    </row>
    <row r="219" ht="15.75" customHeight="1">
      <c r="A219" s="8"/>
    </row>
    <row r="220" ht="15.75" customHeight="1">
      <c r="A220" s="8"/>
    </row>
    <row r="221" ht="15.75" customHeight="1">
      <c r="A221" s="8"/>
    </row>
    <row r="222" ht="15.75" customHeight="1">
      <c r="A222" s="8"/>
    </row>
    <row r="223" ht="15.75" customHeight="1">
      <c r="A223" s="8"/>
    </row>
    <row r="224" ht="15.75" customHeight="1">
      <c r="A224" s="8"/>
    </row>
    <row r="225" ht="15.75" customHeight="1">
      <c r="A225" s="8"/>
    </row>
    <row r="226" ht="15.75" customHeight="1">
      <c r="A226" s="8"/>
    </row>
    <row r="227" ht="15.75" customHeight="1">
      <c r="A227" s="8"/>
    </row>
    <row r="228" ht="15.75" customHeight="1">
      <c r="A228" s="8"/>
    </row>
    <row r="229" ht="15.75" customHeight="1">
      <c r="A229" s="8"/>
    </row>
    <row r="230" ht="15.75" customHeight="1">
      <c r="A230" s="8"/>
    </row>
    <row r="231" ht="15.75" customHeight="1">
      <c r="A231" s="8"/>
    </row>
    <row r="232" ht="15.75" customHeight="1">
      <c r="A232" s="8"/>
    </row>
    <row r="233" ht="15.75" customHeight="1">
      <c r="A233" s="8"/>
    </row>
    <row r="234" ht="15.75" customHeight="1">
      <c r="A234" s="8"/>
    </row>
    <row r="235" ht="15.75" customHeight="1">
      <c r="A235" s="8"/>
    </row>
    <row r="236" ht="15.75" customHeight="1">
      <c r="A236" s="8"/>
    </row>
    <row r="237" ht="15.75" customHeight="1">
      <c r="A237" s="8"/>
    </row>
    <row r="238" ht="15.75" customHeight="1">
      <c r="A238" s="8"/>
    </row>
    <row r="239" ht="15.75" customHeight="1">
      <c r="A239" s="8"/>
    </row>
    <row r="240" ht="15.75" customHeight="1">
      <c r="A240" s="8"/>
    </row>
    <row r="241" ht="15.75" customHeight="1">
      <c r="A241" s="8"/>
    </row>
    <row r="242" ht="15.75" customHeight="1">
      <c r="A242" s="8"/>
    </row>
    <row r="243" ht="15.75" customHeight="1">
      <c r="A243" s="8"/>
    </row>
    <row r="244" ht="15.75" customHeight="1">
      <c r="A244" s="8"/>
    </row>
    <row r="245" ht="15.75" customHeight="1">
      <c r="A245" s="8"/>
    </row>
    <row r="246" ht="15.75" customHeight="1">
      <c r="A246" s="8"/>
    </row>
    <row r="247" ht="15.75" customHeight="1">
      <c r="A247" s="8"/>
    </row>
    <row r="248" ht="15.75" customHeight="1">
      <c r="A248" s="8"/>
    </row>
    <row r="249" ht="15.75" customHeight="1">
      <c r="A249" s="8"/>
    </row>
    <row r="250" ht="15.75" customHeight="1">
      <c r="A250" s="8"/>
    </row>
    <row r="251" ht="15.75" customHeight="1">
      <c r="A251" s="8"/>
    </row>
    <row r="252" ht="15.75" customHeight="1">
      <c r="A252" s="8"/>
    </row>
    <row r="253" ht="15.75" customHeight="1">
      <c r="A253" s="8"/>
    </row>
    <row r="254" ht="15.75" customHeight="1">
      <c r="A254" s="8"/>
    </row>
    <row r="255" ht="15.75" customHeight="1">
      <c r="A255" s="8"/>
    </row>
    <row r="256" ht="15.75" customHeight="1">
      <c r="A256" s="8"/>
    </row>
    <row r="257" ht="15.75" customHeight="1">
      <c r="A257" s="8"/>
    </row>
    <row r="258" ht="15.75" customHeight="1">
      <c r="A258" s="8"/>
    </row>
    <row r="259" ht="15.75" customHeight="1">
      <c r="A259" s="8"/>
    </row>
    <row r="260" ht="15.75" customHeight="1">
      <c r="A260" s="8"/>
    </row>
    <row r="261" ht="15.75" customHeight="1">
      <c r="A261" s="8"/>
    </row>
    <row r="262" ht="15.75" customHeight="1">
      <c r="A262" s="8"/>
    </row>
    <row r="263" ht="15.75" customHeight="1">
      <c r="A263" s="8"/>
    </row>
    <row r="264" ht="15.75" customHeight="1">
      <c r="A264" s="8"/>
    </row>
    <row r="265" ht="15.75" customHeight="1">
      <c r="A265" s="8"/>
    </row>
    <row r="266" ht="15.75" customHeight="1">
      <c r="A266" s="8"/>
    </row>
    <row r="267" ht="15.75" customHeight="1">
      <c r="A267" s="8"/>
    </row>
    <row r="268" ht="15.75" customHeight="1">
      <c r="A268" s="8"/>
    </row>
    <row r="269" ht="15.75" customHeight="1">
      <c r="A269" s="8"/>
    </row>
    <row r="270" ht="15.75" customHeight="1">
      <c r="A270" s="8"/>
    </row>
    <row r="271" ht="15.75" customHeight="1">
      <c r="A271" s="8"/>
    </row>
    <row r="272" ht="15.75" customHeight="1">
      <c r="A272" s="8"/>
    </row>
    <row r="273" ht="15.75" customHeight="1">
      <c r="A273" s="8"/>
    </row>
    <row r="274" ht="15.75" customHeight="1">
      <c r="A274" s="8"/>
    </row>
    <row r="275" ht="15.75" customHeight="1">
      <c r="A275" s="8"/>
    </row>
    <row r="276" ht="15.75" customHeight="1">
      <c r="A276" s="8"/>
    </row>
    <row r="277" ht="15.75" customHeight="1">
      <c r="A277" s="8"/>
    </row>
    <row r="278" ht="15.75" customHeight="1">
      <c r="A278" s="8"/>
    </row>
    <row r="279" ht="15.75" customHeight="1">
      <c r="A279" s="8"/>
    </row>
    <row r="280" ht="15.75" customHeight="1">
      <c r="A280" s="8"/>
    </row>
    <row r="281" ht="15.75" customHeight="1">
      <c r="A281" s="8"/>
    </row>
    <row r="282" ht="15.75" customHeight="1">
      <c r="A282" s="8"/>
    </row>
    <row r="283" ht="15.75" customHeight="1">
      <c r="A283" s="8"/>
    </row>
    <row r="284" ht="15.75" customHeight="1">
      <c r="A284" s="8"/>
    </row>
    <row r="285" ht="15.75" customHeight="1">
      <c r="A285" s="8"/>
    </row>
    <row r="286" ht="15.75" customHeight="1">
      <c r="A286" s="8"/>
    </row>
    <row r="287" ht="15.75" customHeight="1">
      <c r="A287" s="8"/>
    </row>
    <row r="288" ht="15.75" customHeight="1">
      <c r="A288" s="8"/>
    </row>
    <row r="289" ht="15.75" customHeight="1">
      <c r="A289" s="8"/>
    </row>
    <row r="290" ht="15.75" customHeight="1">
      <c r="A290" s="8"/>
    </row>
    <row r="291" ht="15.75" customHeight="1">
      <c r="A291" s="8"/>
    </row>
    <row r="292" ht="15.75" customHeight="1">
      <c r="A292" s="8"/>
    </row>
    <row r="293" ht="15.75" customHeight="1">
      <c r="A293" s="8"/>
    </row>
    <row r="294" ht="15.75" customHeight="1">
      <c r="A294" s="8"/>
    </row>
    <row r="295" ht="15.75" customHeight="1">
      <c r="A295" s="8"/>
    </row>
    <row r="296" ht="15.75" customHeight="1">
      <c r="A296" s="8"/>
    </row>
    <row r="297" ht="15.75" customHeight="1">
      <c r="A297" s="8"/>
    </row>
    <row r="298" ht="15.75" customHeight="1">
      <c r="A298" s="8"/>
    </row>
    <row r="299" ht="15.75" customHeight="1">
      <c r="A299" s="8"/>
    </row>
    <row r="300" ht="15.75" customHeight="1">
      <c r="A300" s="8"/>
    </row>
    <row r="301" ht="15.75" customHeight="1">
      <c r="A301" s="8"/>
    </row>
    <row r="302" ht="15.75" customHeight="1">
      <c r="A302" s="8"/>
    </row>
    <row r="303" ht="15.75" customHeight="1">
      <c r="A303" s="8"/>
    </row>
    <row r="304" ht="15.75" customHeight="1">
      <c r="A304" s="8"/>
    </row>
    <row r="305" ht="15.75" customHeight="1">
      <c r="A305" s="8"/>
    </row>
    <row r="306" ht="15.75" customHeight="1">
      <c r="A306" s="8"/>
    </row>
    <row r="307" ht="15.75" customHeight="1">
      <c r="A307" s="8"/>
    </row>
    <row r="308" ht="15.75" customHeight="1">
      <c r="A308" s="8"/>
    </row>
    <row r="309" ht="15.75" customHeight="1">
      <c r="A309" s="8"/>
    </row>
    <row r="310" ht="15.75" customHeight="1">
      <c r="A310" s="8"/>
    </row>
    <row r="311" ht="15.75" customHeight="1">
      <c r="A311" s="8"/>
    </row>
    <row r="312" ht="15.75" customHeight="1">
      <c r="A312" s="8"/>
    </row>
    <row r="313" ht="15.75" customHeight="1">
      <c r="A313" s="8"/>
    </row>
    <row r="314" ht="15.75" customHeight="1">
      <c r="A314" s="8"/>
    </row>
    <row r="315" ht="15.75" customHeight="1">
      <c r="A315" s="8"/>
    </row>
    <row r="316" ht="15.75" customHeight="1">
      <c r="A316" s="8"/>
    </row>
    <row r="317" ht="15.75" customHeight="1">
      <c r="A317" s="8"/>
    </row>
    <row r="318" ht="15.75" customHeight="1">
      <c r="A318" s="8"/>
    </row>
    <row r="319" ht="15.75" customHeight="1">
      <c r="A319" s="8"/>
    </row>
    <row r="320" ht="15.75" customHeight="1">
      <c r="A320" s="8"/>
    </row>
    <row r="321" ht="15.75" customHeight="1">
      <c r="A321" s="8"/>
    </row>
    <row r="322" ht="15.75" customHeight="1">
      <c r="A322" s="8"/>
    </row>
    <row r="323" ht="15.75" customHeight="1">
      <c r="A323" s="8"/>
    </row>
    <row r="324" ht="15.75" customHeight="1">
      <c r="A324" s="8"/>
    </row>
    <row r="325" ht="15.75" customHeight="1">
      <c r="A325" s="8"/>
    </row>
    <row r="326" ht="15.75" customHeight="1">
      <c r="A326" s="8"/>
    </row>
    <row r="327" ht="15.75" customHeight="1">
      <c r="A327" s="8"/>
    </row>
    <row r="328" ht="15.75" customHeight="1">
      <c r="A328" s="8"/>
    </row>
    <row r="329" ht="15.75" customHeight="1">
      <c r="A329" s="8"/>
    </row>
    <row r="330" ht="15.75" customHeight="1">
      <c r="A330" s="8"/>
    </row>
    <row r="331" ht="15.75" customHeight="1">
      <c r="A331" s="8"/>
    </row>
    <row r="332" ht="15.75" customHeight="1">
      <c r="A332" s="8"/>
    </row>
    <row r="333" ht="15.75" customHeight="1">
      <c r="A333" s="8"/>
    </row>
    <row r="334" ht="15.75" customHeight="1">
      <c r="A334" s="8"/>
    </row>
    <row r="335" ht="15.75" customHeight="1">
      <c r="A335" s="8"/>
    </row>
    <row r="336" ht="15.75" customHeight="1">
      <c r="A336" s="8"/>
    </row>
    <row r="337" ht="15.75" customHeight="1">
      <c r="A337" s="8"/>
    </row>
    <row r="338" ht="15.75" customHeight="1">
      <c r="A338" s="8"/>
    </row>
    <row r="339" ht="15.75" customHeight="1">
      <c r="A339" s="8"/>
    </row>
    <row r="340" ht="15.75" customHeight="1">
      <c r="A340" s="8"/>
    </row>
    <row r="341" ht="15.75" customHeight="1">
      <c r="A341" s="8"/>
    </row>
    <row r="342" ht="15.75" customHeight="1">
      <c r="A342" s="8"/>
    </row>
    <row r="343" ht="15.75" customHeight="1">
      <c r="A343" s="8"/>
    </row>
    <row r="344" ht="15.75" customHeight="1">
      <c r="A344" s="8"/>
    </row>
    <row r="345" ht="15.75" customHeight="1">
      <c r="A345" s="8"/>
    </row>
    <row r="346" ht="15.75" customHeight="1">
      <c r="A346" s="8"/>
    </row>
    <row r="347" ht="15.75" customHeight="1">
      <c r="A347" s="8"/>
    </row>
    <row r="348" ht="15.75" customHeight="1">
      <c r="A348" s="8"/>
    </row>
    <row r="349" ht="15.75" customHeight="1">
      <c r="A349" s="8"/>
    </row>
    <row r="350" ht="15.75" customHeight="1">
      <c r="A350" s="8"/>
    </row>
    <row r="351" ht="15.75" customHeight="1">
      <c r="A351" s="8"/>
    </row>
    <row r="352" ht="15.75" customHeight="1">
      <c r="A352" s="8"/>
    </row>
    <row r="353" ht="15.75" customHeight="1">
      <c r="A353" s="8"/>
    </row>
    <row r="354" ht="15.75" customHeight="1">
      <c r="A354" s="8"/>
    </row>
    <row r="355" ht="15.75" customHeight="1">
      <c r="A355" s="8"/>
    </row>
    <row r="356" ht="15.75" customHeight="1">
      <c r="A356" s="8"/>
    </row>
    <row r="357" ht="15.75" customHeight="1">
      <c r="A357" s="8"/>
    </row>
    <row r="358" ht="15.75" customHeight="1">
      <c r="A358" s="8"/>
    </row>
    <row r="359" ht="15.75" customHeight="1">
      <c r="A359" s="8"/>
    </row>
    <row r="360" ht="15.75" customHeight="1">
      <c r="A360" s="8"/>
    </row>
    <row r="361" ht="15.75" customHeight="1">
      <c r="A361" s="8"/>
    </row>
    <row r="362" ht="15.75" customHeight="1">
      <c r="A362" s="8"/>
    </row>
    <row r="363" ht="15.75" customHeight="1">
      <c r="A363" s="8"/>
    </row>
    <row r="364" ht="15.75" customHeight="1">
      <c r="A364" s="8"/>
    </row>
    <row r="365" ht="15.75" customHeight="1">
      <c r="A365" s="8"/>
    </row>
    <row r="366" ht="15.75" customHeight="1">
      <c r="A366" s="8"/>
    </row>
    <row r="367" ht="15.75" customHeight="1">
      <c r="A367" s="8"/>
    </row>
    <row r="368" ht="15.75" customHeight="1">
      <c r="A368" s="8"/>
    </row>
    <row r="369" ht="15.75" customHeight="1">
      <c r="A369" s="8"/>
    </row>
    <row r="370" ht="15.75" customHeight="1">
      <c r="A370" s="8"/>
    </row>
    <row r="371" ht="15.75" customHeight="1">
      <c r="A371" s="8"/>
    </row>
    <row r="372" ht="15.75" customHeight="1">
      <c r="A372" s="8"/>
    </row>
    <row r="373" ht="15.75" customHeight="1">
      <c r="A373" s="8"/>
    </row>
    <row r="374" ht="15.75" customHeight="1">
      <c r="A374" s="8"/>
    </row>
    <row r="375" ht="15.75" customHeight="1">
      <c r="A375" s="8"/>
    </row>
    <row r="376" ht="15.75" customHeight="1">
      <c r="A376" s="8"/>
    </row>
    <row r="377" ht="15.75" customHeight="1">
      <c r="A377" s="8"/>
    </row>
    <row r="378" ht="15.75" customHeight="1">
      <c r="A378" s="8"/>
    </row>
    <row r="379" ht="15.75" customHeight="1">
      <c r="A379" s="8"/>
    </row>
    <row r="380" ht="15.75" customHeight="1">
      <c r="A380" s="8"/>
    </row>
    <row r="381" ht="15.75" customHeight="1">
      <c r="A381" s="8"/>
    </row>
    <row r="382" ht="15.75" customHeight="1">
      <c r="A382" s="8"/>
    </row>
    <row r="383" ht="15.75" customHeight="1">
      <c r="A383" s="8"/>
    </row>
    <row r="384" ht="15.75" customHeight="1">
      <c r="A384" s="8"/>
    </row>
    <row r="385" ht="15.75" customHeight="1">
      <c r="A385" s="8"/>
    </row>
    <row r="386" ht="15.75" customHeight="1">
      <c r="A386" s="8"/>
    </row>
    <row r="387" ht="15.75" customHeight="1">
      <c r="A387" s="8"/>
    </row>
    <row r="388" ht="15.75" customHeight="1">
      <c r="A388" s="8"/>
    </row>
    <row r="389" ht="15.75" customHeight="1">
      <c r="A389" s="8"/>
    </row>
    <row r="390" ht="15.75" customHeight="1">
      <c r="A390" s="8"/>
    </row>
    <row r="391" ht="15.75" customHeight="1">
      <c r="A391" s="8"/>
    </row>
    <row r="392" ht="15.75" customHeight="1">
      <c r="A392" s="8"/>
    </row>
    <row r="393" ht="15.75" customHeight="1">
      <c r="A393" s="8"/>
    </row>
    <row r="394" ht="15.75" customHeight="1">
      <c r="A394" s="8"/>
    </row>
    <row r="395" ht="15.75" customHeight="1">
      <c r="A395" s="8"/>
    </row>
    <row r="396" ht="15.75" customHeight="1">
      <c r="A396" s="8"/>
    </row>
    <row r="397" ht="15.75" customHeight="1">
      <c r="A397" s="8"/>
    </row>
    <row r="398" ht="15.75" customHeight="1">
      <c r="A398" s="8"/>
    </row>
    <row r="399" ht="15.75" customHeight="1">
      <c r="A399" s="8"/>
    </row>
    <row r="400" ht="15.75" customHeight="1">
      <c r="A400" s="8"/>
    </row>
    <row r="401" ht="15.75" customHeight="1">
      <c r="A401" s="8"/>
    </row>
    <row r="402" ht="15.75" customHeight="1">
      <c r="A402" s="8"/>
    </row>
    <row r="403" ht="15.75" customHeight="1">
      <c r="A403" s="8"/>
    </row>
    <row r="404" ht="15.75" customHeight="1">
      <c r="A404" s="8"/>
    </row>
    <row r="405" ht="15.75" customHeight="1">
      <c r="A405" s="8"/>
    </row>
    <row r="406" ht="15.75" customHeight="1">
      <c r="A406" s="8"/>
    </row>
    <row r="407" ht="15.75" customHeight="1">
      <c r="A407" s="8"/>
    </row>
    <row r="408" ht="15.75" customHeight="1">
      <c r="A408" s="8"/>
    </row>
    <row r="409" ht="15.75" customHeight="1">
      <c r="A409" s="8"/>
    </row>
    <row r="410" ht="15.75" customHeight="1">
      <c r="A410" s="8"/>
    </row>
    <row r="411" ht="15.75" customHeight="1">
      <c r="A411" s="8"/>
    </row>
    <row r="412" ht="15.75" customHeight="1">
      <c r="A412" s="8"/>
    </row>
    <row r="413" ht="15.75" customHeight="1">
      <c r="A413" s="8"/>
    </row>
    <row r="414" ht="15.75" customHeight="1">
      <c r="A414" s="8"/>
    </row>
    <row r="415" ht="15.75" customHeight="1">
      <c r="A415" s="8"/>
    </row>
    <row r="416" ht="15.75" customHeight="1">
      <c r="A416" s="8"/>
    </row>
    <row r="417" ht="15.75" customHeight="1">
      <c r="A417" s="8"/>
    </row>
    <row r="418" ht="15.75" customHeight="1">
      <c r="A418" s="8"/>
    </row>
    <row r="419" ht="15.75" customHeight="1">
      <c r="A419" s="8"/>
    </row>
    <row r="420" ht="15.75" customHeight="1">
      <c r="A420" s="8"/>
    </row>
    <row r="421" ht="15.75" customHeight="1">
      <c r="A421" s="8"/>
    </row>
    <row r="422" ht="15.75" customHeight="1">
      <c r="A422" s="8"/>
    </row>
    <row r="423" ht="15.75" customHeight="1">
      <c r="A423" s="8"/>
    </row>
    <row r="424" ht="15.75" customHeight="1">
      <c r="A424" s="8"/>
    </row>
    <row r="425" ht="15.75" customHeight="1">
      <c r="A425" s="8"/>
    </row>
    <row r="426" ht="15.75" customHeight="1">
      <c r="A426" s="8"/>
    </row>
    <row r="427" ht="15.75" customHeight="1">
      <c r="A427" s="8"/>
    </row>
    <row r="428" ht="15.75" customHeight="1">
      <c r="A428" s="8"/>
    </row>
    <row r="429" ht="15.75" customHeight="1">
      <c r="A429" s="8"/>
    </row>
    <row r="430" ht="15.75" customHeight="1">
      <c r="A430" s="8"/>
    </row>
    <row r="431" ht="15.75" customHeight="1">
      <c r="A431" s="8"/>
    </row>
    <row r="432" ht="15.75" customHeight="1">
      <c r="A432" s="8"/>
    </row>
    <row r="433" ht="15.75" customHeight="1">
      <c r="A433" s="8"/>
    </row>
    <row r="434" ht="15.75" customHeight="1">
      <c r="A434" s="8"/>
    </row>
    <row r="435" ht="15.75" customHeight="1">
      <c r="A435" s="8"/>
    </row>
    <row r="436" ht="15.75" customHeight="1">
      <c r="A436" s="8"/>
    </row>
    <row r="437" ht="15.75" customHeight="1">
      <c r="A437" s="8"/>
    </row>
    <row r="438" ht="15.75" customHeight="1">
      <c r="A438" s="8"/>
    </row>
    <row r="439" ht="15.75" customHeight="1">
      <c r="A439" s="8"/>
    </row>
    <row r="440" ht="15.75" customHeight="1">
      <c r="A440" s="8"/>
    </row>
    <row r="441" ht="15.75" customHeight="1">
      <c r="A441" s="8"/>
    </row>
    <row r="442" ht="15.75" customHeight="1">
      <c r="A442" s="8"/>
    </row>
    <row r="443" ht="15.75" customHeight="1">
      <c r="A443" s="8"/>
    </row>
    <row r="444" ht="15.75" customHeight="1">
      <c r="A444" s="8"/>
    </row>
    <row r="445" ht="15.75" customHeight="1">
      <c r="A445" s="8"/>
    </row>
    <row r="446" ht="15.75" customHeight="1">
      <c r="A446" s="8"/>
    </row>
    <row r="447" ht="15.75" customHeight="1">
      <c r="A447" s="8"/>
    </row>
    <row r="448" ht="15.75" customHeight="1">
      <c r="A448" s="8"/>
    </row>
    <row r="449" ht="15.75" customHeight="1">
      <c r="A449" s="8"/>
    </row>
    <row r="450" ht="15.75" customHeight="1">
      <c r="A450" s="8"/>
    </row>
    <row r="451" ht="15.75" customHeight="1">
      <c r="A451" s="8"/>
    </row>
    <row r="452" ht="15.75" customHeight="1">
      <c r="A452" s="8"/>
    </row>
    <row r="453" ht="15.75" customHeight="1">
      <c r="A453" s="8"/>
    </row>
    <row r="454" ht="15.75" customHeight="1">
      <c r="A454" s="8"/>
    </row>
    <row r="455" ht="15.75" customHeight="1">
      <c r="A455" s="8"/>
    </row>
    <row r="456" ht="15.75" customHeight="1">
      <c r="A456" s="8"/>
    </row>
    <row r="457" ht="15.75" customHeight="1">
      <c r="A457" s="8"/>
    </row>
    <row r="458" ht="15.75" customHeight="1">
      <c r="A458" s="8"/>
    </row>
    <row r="459" ht="15.75" customHeight="1">
      <c r="A459" s="8"/>
    </row>
    <row r="460" ht="15.75" customHeight="1">
      <c r="A460" s="8"/>
    </row>
    <row r="461" ht="15.75" customHeight="1">
      <c r="A461" s="8"/>
    </row>
    <row r="462" ht="15.75" customHeight="1">
      <c r="A462" s="8"/>
    </row>
    <row r="463" ht="15.75" customHeight="1">
      <c r="A463" s="8"/>
    </row>
    <row r="464" ht="15.75" customHeight="1">
      <c r="A464" s="8"/>
    </row>
    <row r="465" ht="15.75" customHeight="1">
      <c r="A465" s="8"/>
    </row>
    <row r="466" ht="15.75" customHeight="1">
      <c r="A466" s="8"/>
    </row>
    <row r="467" ht="15.75" customHeight="1">
      <c r="A467" s="8"/>
    </row>
    <row r="468" ht="15.75" customHeight="1">
      <c r="A468" s="8"/>
    </row>
    <row r="469" ht="15.75" customHeight="1">
      <c r="A469" s="8"/>
    </row>
    <row r="470" ht="15.75" customHeight="1">
      <c r="A470" s="8"/>
    </row>
    <row r="471" ht="15.75" customHeight="1">
      <c r="A471" s="8"/>
    </row>
    <row r="472" ht="15.75" customHeight="1">
      <c r="A472" s="8"/>
    </row>
    <row r="473" ht="15.75" customHeight="1">
      <c r="A473" s="8"/>
    </row>
    <row r="474" ht="15.75" customHeight="1">
      <c r="A474" s="8"/>
    </row>
    <row r="475" ht="15.75" customHeight="1">
      <c r="A475" s="8"/>
    </row>
    <row r="476" ht="15.75" customHeight="1">
      <c r="A476" s="8"/>
    </row>
    <row r="477" ht="15.75" customHeight="1">
      <c r="A477" s="8"/>
    </row>
    <row r="478" ht="15.75" customHeight="1">
      <c r="A478" s="8"/>
    </row>
    <row r="479" ht="15.75" customHeight="1">
      <c r="A479" s="8"/>
    </row>
    <row r="480" ht="15.75" customHeight="1">
      <c r="A480" s="8"/>
    </row>
    <row r="481" ht="15.75" customHeight="1">
      <c r="A481" s="8"/>
    </row>
    <row r="482" ht="15.75" customHeight="1">
      <c r="A482" s="8"/>
    </row>
    <row r="483" ht="15.75" customHeight="1">
      <c r="A483" s="8"/>
    </row>
    <row r="484" ht="15.75" customHeight="1">
      <c r="A484" s="8"/>
    </row>
    <row r="485" ht="15.75" customHeight="1">
      <c r="A485" s="8"/>
    </row>
    <row r="486" ht="15.75" customHeight="1">
      <c r="A486" s="8"/>
    </row>
    <row r="487" ht="15.75" customHeight="1">
      <c r="A487" s="8"/>
    </row>
    <row r="488" ht="15.75" customHeight="1">
      <c r="A488" s="8"/>
    </row>
    <row r="489" ht="15.75" customHeight="1">
      <c r="A489" s="8"/>
    </row>
    <row r="490" ht="15.75" customHeight="1">
      <c r="A490" s="8"/>
    </row>
    <row r="491" ht="15.75" customHeight="1">
      <c r="A491" s="8"/>
    </row>
    <row r="492" ht="15.75" customHeight="1">
      <c r="A492" s="8"/>
    </row>
    <row r="493" ht="15.75" customHeight="1">
      <c r="A493" s="8"/>
    </row>
    <row r="494" ht="15.75" customHeight="1">
      <c r="A494" s="8"/>
    </row>
    <row r="495" ht="15.75" customHeight="1">
      <c r="A495" s="8"/>
    </row>
    <row r="496" ht="15.75" customHeight="1">
      <c r="A496" s="8"/>
    </row>
    <row r="497" ht="15.75" customHeight="1">
      <c r="A497" s="8"/>
    </row>
    <row r="498" ht="15.75" customHeight="1">
      <c r="A498" s="8"/>
    </row>
    <row r="499" ht="15.75" customHeight="1">
      <c r="A499" s="8"/>
    </row>
    <row r="500" ht="15.75" customHeight="1">
      <c r="A500" s="8"/>
    </row>
    <row r="501" ht="15.75" customHeight="1">
      <c r="A501" s="8"/>
    </row>
    <row r="502" ht="15.75" customHeight="1">
      <c r="A502" s="8"/>
    </row>
    <row r="503" ht="15.75" customHeight="1">
      <c r="A503" s="8"/>
    </row>
    <row r="504" ht="15.75" customHeight="1">
      <c r="A504" s="8"/>
    </row>
    <row r="505" ht="15.75" customHeight="1">
      <c r="A505" s="8"/>
    </row>
    <row r="506" ht="15.75" customHeight="1">
      <c r="A506" s="8"/>
    </row>
    <row r="507" ht="15.75" customHeight="1">
      <c r="A507" s="8"/>
    </row>
    <row r="508" ht="15.75" customHeight="1">
      <c r="A508" s="8"/>
    </row>
    <row r="509" ht="15.75" customHeight="1">
      <c r="A509" s="8"/>
    </row>
    <row r="510" ht="15.75" customHeight="1">
      <c r="A510" s="8"/>
    </row>
    <row r="511" ht="15.75" customHeight="1">
      <c r="A511" s="8"/>
    </row>
    <row r="512" ht="15.75" customHeight="1">
      <c r="A512" s="8"/>
    </row>
    <row r="513" ht="15.75" customHeight="1">
      <c r="A513" s="8"/>
    </row>
    <row r="514" ht="15.75" customHeight="1">
      <c r="A514" s="8"/>
    </row>
    <row r="515" ht="15.75" customHeight="1">
      <c r="A515" s="8"/>
    </row>
    <row r="516" ht="15.75" customHeight="1">
      <c r="A516" s="8"/>
    </row>
    <row r="517" ht="15.75" customHeight="1">
      <c r="A517" s="8"/>
    </row>
    <row r="518" ht="15.75" customHeight="1">
      <c r="A518" s="8"/>
    </row>
    <row r="519" ht="15.75" customHeight="1">
      <c r="A519" s="8"/>
    </row>
    <row r="520" ht="15.75" customHeight="1">
      <c r="A520" s="8"/>
    </row>
    <row r="521" ht="15.75" customHeight="1">
      <c r="A521" s="8"/>
    </row>
    <row r="522" ht="15.75" customHeight="1">
      <c r="A522" s="8"/>
    </row>
    <row r="523" ht="15.75" customHeight="1">
      <c r="A523" s="8"/>
    </row>
    <row r="524" ht="15.75" customHeight="1">
      <c r="A524" s="8"/>
    </row>
    <row r="525" ht="15.75" customHeight="1">
      <c r="A525" s="8"/>
    </row>
    <row r="526" ht="15.75" customHeight="1">
      <c r="A526" s="8"/>
    </row>
    <row r="527" ht="15.75" customHeight="1">
      <c r="A527" s="8"/>
    </row>
    <row r="528" ht="15.75" customHeight="1">
      <c r="A528" s="8"/>
    </row>
    <row r="529" ht="15.75" customHeight="1">
      <c r="A529" s="8"/>
    </row>
    <row r="530" ht="15.75" customHeight="1">
      <c r="A530" s="8"/>
    </row>
    <row r="531" ht="15.75" customHeight="1">
      <c r="A531" s="8"/>
    </row>
    <row r="532" ht="15.75" customHeight="1">
      <c r="A532" s="8"/>
    </row>
    <row r="533" ht="15.75" customHeight="1">
      <c r="A533" s="8"/>
    </row>
    <row r="534" ht="15.75" customHeight="1">
      <c r="A534" s="8"/>
    </row>
    <row r="535" ht="15.75" customHeight="1">
      <c r="A535" s="8"/>
    </row>
    <row r="536" ht="15.75" customHeight="1">
      <c r="A536" s="8"/>
    </row>
    <row r="537" ht="15.75" customHeight="1">
      <c r="A537" s="8"/>
    </row>
    <row r="538" ht="15.75" customHeight="1">
      <c r="A538" s="8"/>
    </row>
    <row r="539" ht="15.75" customHeight="1">
      <c r="A539" s="8"/>
    </row>
    <row r="540" ht="15.75" customHeight="1">
      <c r="A540" s="8"/>
    </row>
    <row r="541" ht="15.75" customHeight="1">
      <c r="A541" s="8"/>
    </row>
    <row r="542" ht="15.75" customHeight="1">
      <c r="A542" s="8"/>
    </row>
    <row r="543" ht="15.75" customHeight="1">
      <c r="A543" s="8"/>
    </row>
    <row r="544" ht="15.75" customHeight="1">
      <c r="A544" s="8"/>
    </row>
    <row r="545" ht="15.75" customHeight="1">
      <c r="A545" s="8"/>
    </row>
    <row r="546" ht="15.75" customHeight="1">
      <c r="A546" s="8"/>
    </row>
    <row r="547" ht="15.75" customHeight="1">
      <c r="A547" s="8"/>
    </row>
    <row r="548" ht="15.75" customHeight="1">
      <c r="A548" s="8"/>
    </row>
    <row r="549" ht="15.75" customHeight="1">
      <c r="A549" s="8"/>
    </row>
    <row r="550" ht="15.75" customHeight="1">
      <c r="A550" s="8"/>
    </row>
    <row r="551" ht="15.75" customHeight="1">
      <c r="A551" s="8"/>
    </row>
    <row r="552" ht="15.75" customHeight="1">
      <c r="A552" s="8"/>
    </row>
    <row r="553" ht="15.75" customHeight="1">
      <c r="A553" s="8"/>
    </row>
    <row r="554" ht="15.75" customHeight="1">
      <c r="A554" s="8"/>
    </row>
    <row r="555" ht="15.75" customHeight="1">
      <c r="A555" s="8"/>
    </row>
    <row r="556" ht="15.75" customHeight="1">
      <c r="A556" s="8"/>
    </row>
    <row r="557" ht="15.75" customHeight="1">
      <c r="A557" s="8"/>
    </row>
    <row r="558" ht="15.75" customHeight="1">
      <c r="A558" s="8"/>
    </row>
    <row r="559" ht="15.75" customHeight="1">
      <c r="A559" s="8"/>
    </row>
    <row r="560" ht="15.75" customHeight="1">
      <c r="A560" s="8"/>
    </row>
    <row r="561" ht="15.75" customHeight="1">
      <c r="A561" s="8"/>
    </row>
    <row r="562" ht="15.75" customHeight="1">
      <c r="A562" s="8"/>
    </row>
    <row r="563" ht="15.75" customHeight="1">
      <c r="A563" s="8"/>
    </row>
    <row r="564" ht="15.75" customHeight="1">
      <c r="A564" s="8"/>
    </row>
    <row r="565" ht="15.75" customHeight="1">
      <c r="A565" s="8"/>
    </row>
    <row r="566" ht="15.75" customHeight="1">
      <c r="A566" s="8"/>
    </row>
    <row r="567" ht="15.75" customHeight="1">
      <c r="A567" s="8"/>
    </row>
    <row r="568" ht="15.75" customHeight="1">
      <c r="A568" s="8"/>
    </row>
    <row r="569" ht="15.75" customHeight="1">
      <c r="A569" s="8"/>
    </row>
    <row r="570" ht="15.75" customHeight="1">
      <c r="A570" s="8"/>
    </row>
    <row r="571" ht="15.75" customHeight="1">
      <c r="A571" s="8"/>
    </row>
    <row r="572" ht="15.75" customHeight="1">
      <c r="A572" s="8"/>
    </row>
    <row r="573" ht="15.75" customHeight="1">
      <c r="A573" s="8"/>
    </row>
    <row r="574" ht="15.75" customHeight="1">
      <c r="A574" s="8"/>
    </row>
    <row r="575" ht="15.75" customHeight="1">
      <c r="A575" s="8"/>
    </row>
    <row r="576" ht="15.75" customHeight="1">
      <c r="A576" s="8"/>
    </row>
    <row r="577" ht="15.75" customHeight="1">
      <c r="A577" s="8"/>
    </row>
    <row r="578" ht="15.75" customHeight="1">
      <c r="A578" s="8"/>
    </row>
    <row r="579" ht="15.75" customHeight="1">
      <c r="A579" s="8"/>
    </row>
    <row r="580" ht="15.75" customHeight="1">
      <c r="A580" s="8"/>
    </row>
    <row r="581" ht="15.75" customHeight="1">
      <c r="A581" s="8"/>
    </row>
    <row r="582" ht="15.75" customHeight="1">
      <c r="A582" s="8"/>
    </row>
    <row r="583" ht="15.75" customHeight="1">
      <c r="A583" s="8"/>
    </row>
    <row r="584" ht="15.75" customHeight="1">
      <c r="A584" s="8"/>
    </row>
    <row r="585" ht="15.75" customHeight="1">
      <c r="A585" s="8"/>
    </row>
    <row r="586" ht="15.75" customHeight="1">
      <c r="A586" s="8"/>
    </row>
    <row r="587" ht="15.75" customHeight="1">
      <c r="A587" s="8"/>
    </row>
    <row r="588" ht="15.75" customHeight="1">
      <c r="A588" s="8"/>
    </row>
    <row r="589" ht="15.75" customHeight="1">
      <c r="A589" s="8"/>
    </row>
    <row r="590" ht="15.75" customHeight="1">
      <c r="A590" s="8"/>
    </row>
    <row r="591" ht="15.75" customHeight="1">
      <c r="A591" s="8"/>
    </row>
    <row r="592" ht="15.75" customHeight="1">
      <c r="A592" s="8"/>
    </row>
    <row r="593" ht="15.75" customHeight="1">
      <c r="A593" s="8"/>
    </row>
    <row r="594" ht="15.75" customHeight="1">
      <c r="A594" s="8"/>
    </row>
    <row r="595" ht="15.75" customHeight="1">
      <c r="A595" s="8"/>
    </row>
    <row r="596" ht="15.75" customHeight="1">
      <c r="A596" s="8"/>
    </row>
    <row r="597" ht="15.75" customHeight="1">
      <c r="A597" s="8"/>
    </row>
    <row r="598" ht="15.75" customHeight="1">
      <c r="A598" s="8"/>
    </row>
    <row r="599" ht="15.75" customHeight="1">
      <c r="A599" s="8"/>
    </row>
    <row r="600" ht="15.75" customHeight="1">
      <c r="A600" s="8"/>
    </row>
    <row r="601" ht="15.75" customHeight="1">
      <c r="A601" s="8"/>
    </row>
    <row r="602" ht="15.75" customHeight="1">
      <c r="A602" s="8"/>
    </row>
    <row r="603" ht="15.75" customHeight="1">
      <c r="A603" s="8"/>
    </row>
    <row r="604" ht="15.75" customHeight="1">
      <c r="A604" s="8"/>
    </row>
    <row r="605" ht="15.75" customHeight="1">
      <c r="A605" s="8"/>
    </row>
    <row r="606" ht="15.75" customHeight="1">
      <c r="A606" s="8"/>
    </row>
    <row r="607" ht="15.75" customHeight="1">
      <c r="A607" s="8"/>
    </row>
    <row r="608" ht="15.75" customHeight="1">
      <c r="A608" s="8"/>
    </row>
    <row r="609" ht="15.75" customHeight="1">
      <c r="A609" s="8"/>
    </row>
    <row r="610" ht="15.75" customHeight="1">
      <c r="A610" s="8"/>
    </row>
    <row r="611" ht="15.75" customHeight="1">
      <c r="A611" s="8"/>
    </row>
    <row r="612" ht="15.75" customHeight="1">
      <c r="A612" s="8"/>
    </row>
    <row r="613" ht="15.75" customHeight="1">
      <c r="A613" s="8"/>
    </row>
    <row r="614" ht="15.75" customHeight="1">
      <c r="A614" s="8"/>
    </row>
    <row r="615" ht="15.75" customHeight="1">
      <c r="A615" s="8"/>
    </row>
    <row r="616" ht="15.75" customHeight="1">
      <c r="A616" s="8"/>
    </row>
    <row r="617" ht="15.75" customHeight="1">
      <c r="A617" s="8"/>
    </row>
    <row r="618" ht="15.75" customHeight="1">
      <c r="A618" s="8"/>
    </row>
    <row r="619" ht="15.75" customHeight="1">
      <c r="A619" s="8"/>
    </row>
    <row r="620" ht="15.75" customHeight="1">
      <c r="A620" s="8"/>
    </row>
    <row r="621" ht="15.75" customHeight="1">
      <c r="A621" s="8"/>
    </row>
    <row r="622" ht="15.75" customHeight="1">
      <c r="A622" s="8"/>
    </row>
    <row r="623" ht="15.75" customHeight="1">
      <c r="A623" s="8"/>
    </row>
    <row r="624" ht="15.75" customHeight="1">
      <c r="A624" s="8"/>
    </row>
    <row r="625" ht="15.75" customHeight="1">
      <c r="A625" s="8"/>
    </row>
    <row r="626" ht="15.75" customHeight="1">
      <c r="A626" s="8"/>
    </row>
    <row r="627" ht="15.75" customHeight="1">
      <c r="A627" s="8"/>
    </row>
    <row r="628" ht="15.75" customHeight="1">
      <c r="A628" s="8"/>
    </row>
    <row r="629" ht="15.75" customHeight="1">
      <c r="A629" s="8"/>
    </row>
    <row r="630" ht="15.75" customHeight="1">
      <c r="A630" s="8"/>
    </row>
    <row r="631" ht="15.75" customHeight="1">
      <c r="A631" s="8"/>
    </row>
    <row r="632" ht="15.75" customHeight="1">
      <c r="A632" s="8"/>
    </row>
    <row r="633" ht="15.75" customHeight="1">
      <c r="A633" s="8"/>
    </row>
    <row r="634" ht="15.75" customHeight="1">
      <c r="A634" s="8"/>
    </row>
    <row r="635" ht="15.75" customHeight="1">
      <c r="A635" s="8"/>
    </row>
    <row r="636" ht="15.75" customHeight="1">
      <c r="A636" s="8"/>
    </row>
    <row r="637" ht="15.75" customHeight="1">
      <c r="A637" s="8"/>
    </row>
    <row r="638" ht="15.75" customHeight="1">
      <c r="A638" s="8"/>
    </row>
    <row r="639" ht="15.75" customHeight="1">
      <c r="A639" s="8"/>
    </row>
    <row r="640" ht="15.75" customHeight="1">
      <c r="A640" s="8"/>
    </row>
    <row r="641" ht="15.75" customHeight="1">
      <c r="A641" s="8"/>
    </row>
    <row r="642" ht="15.75" customHeight="1">
      <c r="A642" s="8"/>
    </row>
    <row r="643" ht="15.75" customHeight="1">
      <c r="A643" s="8"/>
    </row>
    <row r="644" ht="15.75" customHeight="1">
      <c r="A644" s="8"/>
    </row>
    <row r="645" ht="15.75" customHeight="1">
      <c r="A645" s="8"/>
    </row>
    <row r="646" ht="15.75" customHeight="1">
      <c r="A646" s="8"/>
    </row>
    <row r="647" ht="15.75" customHeight="1">
      <c r="A647" s="8"/>
    </row>
    <row r="648" ht="15.75" customHeight="1">
      <c r="A648" s="8"/>
    </row>
    <row r="649" ht="15.75" customHeight="1">
      <c r="A649" s="8"/>
    </row>
    <row r="650" ht="15.75" customHeight="1">
      <c r="A650" s="8"/>
    </row>
    <row r="651" ht="15.75" customHeight="1">
      <c r="A651" s="8"/>
    </row>
    <row r="652" ht="15.75" customHeight="1">
      <c r="A652" s="8"/>
    </row>
    <row r="653" ht="15.75" customHeight="1">
      <c r="A653" s="8"/>
    </row>
    <row r="654" ht="15.75" customHeight="1">
      <c r="A654" s="8"/>
    </row>
    <row r="655" ht="15.75" customHeight="1">
      <c r="A655" s="8"/>
    </row>
    <row r="656" ht="15.75" customHeight="1">
      <c r="A656" s="8"/>
    </row>
    <row r="657" ht="15.75" customHeight="1">
      <c r="A657" s="8"/>
    </row>
    <row r="658" ht="15.75" customHeight="1">
      <c r="A658" s="8"/>
    </row>
    <row r="659" ht="15.75" customHeight="1">
      <c r="A659" s="8"/>
    </row>
    <row r="660" ht="15.75" customHeight="1">
      <c r="A660" s="8"/>
    </row>
    <row r="661" ht="15.75" customHeight="1">
      <c r="A661" s="8"/>
    </row>
    <row r="662" ht="15.75" customHeight="1">
      <c r="A662" s="8"/>
    </row>
    <row r="663" ht="15.75" customHeight="1">
      <c r="A663" s="8"/>
    </row>
    <row r="664" ht="15.75" customHeight="1">
      <c r="A664" s="8"/>
    </row>
    <row r="665" ht="15.75" customHeight="1">
      <c r="A665" s="8"/>
    </row>
    <row r="666" ht="15.75" customHeight="1">
      <c r="A666" s="8"/>
    </row>
    <row r="667" ht="15.75" customHeight="1">
      <c r="A667" s="8"/>
    </row>
    <row r="668" ht="15.75" customHeight="1">
      <c r="A668" s="8"/>
    </row>
    <row r="669" ht="15.75" customHeight="1">
      <c r="A669" s="8"/>
    </row>
    <row r="670" ht="15.75" customHeight="1">
      <c r="A670" s="8"/>
    </row>
    <row r="671" ht="15.75" customHeight="1">
      <c r="A671" s="8"/>
    </row>
    <row r="672" ht="15.75" customHeight="1">
      <c r="A672" s="8"/>
    </row>
    <row r="673" ht="15.75" customHeight="1">
      <c r="A673" s="8"/>
    </row>
    <row r="674" ht="15.75" customHeight="1">
      <c r="A674" s="8"/>
    </row>
    <row r="675" ht="15.75" customHeight="1">
      <c r="A675" s="8"/>
    </row>
    <row r="676" ht="15.75" customHeight="1">
      <c r="A676" s="8"/>
    </row>
    <row r="677" ht="15.75" customHeight="1">
      <c r="A677" s="8"/>
    </row>
    <row r="678" ht="15.75" customHeight="1">
      <c r="A678" s="8"/>
    </row>
    <row r="679" ht="15.75" customHeight="1">
      <c r="A679" s="8"/>
    </row>
    <row r="680" ht="15.75" customHeight="1">
      <c r="A680" s="8"/>
    </row>
    <row r="681" ht="15.75" customHeight="1">
      <c r="A681" s="8"/>
    </row>
    <row r="682" ht="15.75" customHeight="1">
      <c r="A682" s="8"/>
    </row>
    <row r="683" ht="15.75" customHeight="1">
      <c r="A683" s="8"/>
    </row>
    <row r="684" ht="15.75" customHeight="1">
      <c r="A684" s="8"/>
    </row>
    <row r="685" ht="15.75" customHeight="1">
      <c r="A685" s="8"/>
    </row>
    <row r="686" ht="15.75" customHeight="1">
      <c r="A686" s="8"/>
    </row>
    <row r="687" ht="15.75" customHeight="1">
      <c r="A687" s="8"/>
    </row>
    <row r="688" ht="15.75" customHeight="1">
      <c r="A688" s="8"/>
    </row>
    <row r="689" ht="15.75" customHeight="1">
      <c r="A689" s="8"/>
    </row>
    <row r="690" ht="15.75" customHeight="1">
      <c r="A690" s="8"/>
    </row>
    <row r="691" ht="15.75" customHeight="1">
      <c r="A691" s="8"/>
    </row>
    <row r="692" ht="15.75" customHeight="1">
      <c r="A692" s="8"/>
    </row>
    <row r="693" ht="15.75" customHeight="1">
      <c r="A693" s="8"/>
    </row>
    <row r="694" ht="15.75" customHeight="1">
      <c r="A694" s="8"/>
    </row>
    <row r="695" ht="15.75" customHeight="1">
      <c r="A695" s="8"/>
    </row>
    <row r="696" ht="15.75" customHeight="1">
      <c r="A696" s="8"/>
    </row>
    <row r="697" ht="15.75" customHeight="1">
      <c r="A697" s="8"/>
    </row>
    <row r="698" ht="15.75" customHeight="1">
      <c r="A698" s="8"/>
    </row>
    <row r="699" ht="15.75" customHeight="1">
      <c r="A699" s="8"/>
    </row>
    <row r="700" ht="15.75" customHeight="1">
      <c r="A700" s="8"/>
    </row>
    <row r="701" ht="15.75" customHeight="1">
      <c r="A701" s="8"/>
    </row>
    <row r="702" ht="15.75" customHeight="1">
      <c r="A702" s="8"/>
    </row>
    <row r="703" ht="15.75" customHeight="1">
      <c r="A703" s="8"/>
    </row>
    <row r="704" ht="15.75" customHeight="1">
      <c r="A704" s="8"/>
    </row>
    <row r="705" ht="15.75" customHeight="1">
      <c r="A705" s="8"/>
    </row>
    <row r="706" ht="15.75" customHeight="1">
      <c r="A706" s="8"/>
    </row>
    <row r="707" ht="15.75" customHeight="1">
      <c r="A707" s="8"/>
    </row>
    <row r="708" ht="15.75" customHeight="1">
      <c r="A708" s="8"/>
    </row>
    <row r="709" ht="15.75" customHeight="1">
      <c r="A709" s="8"/>
    </row>
    <row r="710" ht="15.75" customHeight="1">
      <c r="A710" s="8"/>
    </row>
    <row r="711" ht="15.75" customHeight="1">
      <c r="A711" s="8"/>
    </row>
    <row r="712" ht="15.75" customHeight="1">
      <c r="A712" s="8"/>
    </row>
    <row r="713" ht="15.75" customHeight="1">
      <c r="A713" s="8"/>
    </row>
    <row r="714" ht="15.75" customHeight="1">
      <c r="A714" s="8"/>
    </row>
    <row r="715" ht="15.75" customHeight="1">
      <c r="A715" s="8"/>
    </row>
    <row r="716" ht="15.75" customHeight="1">
      <c r="A716" s="8"/>
    </row>
    <row r="717" ht="15.75" customHeight="1">
      <c r="A717" s="8"/>
    </row>
    <row r="718" ht="15.75" customHeight="1">
      <c r="A718" s="8"/>
    </row>
    <row r="719" ht="15.75" customHeight="1">
      <c r="A719" s="8"/>
    </row>
    <row r="720" ht="15.75" customHeight="1">
      <c r="A720" s="8"/>
    </row>
    <row r="721" ht="15.75" customHeight="1">
      <c r="A721" s="8"/>
    </row>
    <row r="722" ht="15.75" customHeight="1">
      <c r="A722" s="8"/>
    </row>
    <row r="723" ht="15.75" customHeight="1">
      <c r="A723" s="8"/>
    </row>
    <row r="724" ht="15.75" customHeight="1">
      <c r="A724" s="8"/>
    </row>
    <row r="725" ht="15.75" customHeight="1">
      <c r="A725" s="8"/>
    </row>
    <row r="726" ht="15.75" customHeight="1">
      <c r="A726" s="8"/>
    </row>
    <row r="727" ht="15.75" customHeight="1">
      <c r="A727" s="8"/>
    </row>
    <row r="728" ht="15.75" customHeight="1">
      <c r="A728" s="8"/>
    </row>
    <row r="729" ht="15.75" customHeight="1">
      <c r="A729" s="8"/>
    </row>
    <row r="730" ht="15.75" customHeight="1">
      <c r="A730" s="8"/>
    </row>
    <row r="731" ht="15.75" customHeight="1">
      <c r="A731" s="8"/>
    </row>
    <row r="732" ht="15.75" customHeight="1">
      <c r="A732" s="8"/>
    </row>
    <row r="733" ht="15.75" customHeight="1">
      <c r="A733" s="8"/>
    </row>
    <row r="734" ht="15.75" customHeight="1">
      <c r="A734" s="8"/>
    </row>
    <row r="735" ht="15.75" customHeight="1">
      <c r="A735" s="8"/>
    </row>
    <row r="736" ht="15.75" customHeight="1">
      <c r="A736" s="8"/>
    </row>
    <row r="737" ht="15.75" customHeight="1">
      <c r="A737" s="8"/>
    </row>
    <row r="738" ht="15.75" customHeight="1">
      <c r="A738" s="8"/>
    </row>
    <row r="739" ht="15.75" customHeight="1">
      <c r="A739" s="8"/>
    </row>
    <row r="740" ht="15.75" customHeight="1">
      <c r="A740" s="8"/>
    </row>
    <row r="741" ht="15.75" customHeight="1">
      <c r="A741" s="8"/>
    </row>
    <row r="742" ht="15.75" customHeight="1">
      <c r="A742" s="8"/>
    </row>
    <row r="743" ht="15.75" customHeight="1">
      <c r="A743" s="8"/>
    </row>
    <row r="744" ht="15.75" customHeight="1">
      <c r="A744" s="8"/>
    </row>
    <row r="745" ht="15.75" customHeight="1">
      <c r="A745" s="8"/>
    </row>
    <row r="746" ht="15.75" customHeight="1">
      <c r="A746" s="8"/>
    </row>
    <row r="747" ht="15.75" customHeight="1">
      <c r="A747" s="8"/>
    </row>
    <row r="748" ht="15.75" customHeight="1">
      <c r="A748" s="8"/>
    </row>
    <row r="749" ht="15.75" customHeight="1">
      <c r="A749" s="8"/>
    </row>
    <row r="750" ht="15.75" customHeight="1">
      <c r="A750" s="8"/>
    </row>
    <row r="751" ht="15.75" customHeight="1">
      <c r="A751" s="8"/>
    </row>
    <row r="752" ht="15.75" customHeight="1">
      <c r="A752" s="8"/>
    </row>
    <row r="753" ht="15.75" customHeight="1">
      <c r="A753" s="8"/>
    </row>
    <row r="754" ht="15.75" customHeight="1">
      <c r="A754" s="8"/>
    </row>
    <row r="755" ht="15.75" customHeight="1">
      <c r="A755" s="8"/>
    </row>
    <row r="756" ht="15.75" customHeight="1">
      <c r="A756" s="8"/>
    </row>
    <row r="757" ht="15.75" customHeight="1">
      <c r="A757" s="8"/>
    </row>
    <row r="758" ht="15.75" customHeight="1">
      <c r="A758" s="8"/>
    </row>
    <row r="759" ht="15.75" customHeight="1">
      <c r="A759" s="8"/>
    </row>
    <row r="760" ht="15.75" customHeight="1">
      <c r="A760" s="8"/>
    </row>
    <row r="761" ht="15.75" customHeight="1">
      <c r="A761" s="8"/>
    </row>
    <row r="762" ht="15.75" customHeight="1">
      <c r="A762" s="8"/>
    </row>
    <row r="763" ht="15.75" customHeight="1">
      <c r="A763" s="8"/>
    </row>
    <row r="764" ht="15.75" customHeight="1">
      <c r="A764" s="8"/>
    </row>
    <row r="765" ht="15.75" customHeight="1">
      <c r="A765" s="8"/>
    </row>
    <row r="766" ht="15.75" customHeight="1">
      <c r="A766" s="8"/>
    </row>
    <row r="767" ht="15.75" customHeight="1">
      <c r="A767" s="8"/>
    </row>
    <row r="768" ht="15.75" customHeight="1">
      <c r="A768" s="8"/>
    </row>
    <row r="769" ht="15.75" customHeight="1">
      <c r="A769" s="8"/>
    </row>
    <row r="770" ht="15.75" customHeight="1">
      <c r="A770" s="8"/>
    </row>
    <row r="771" ht="15.75" customHeight="1">
      <c r="A771" s="8"/>
    </row>
    <row r="772" ht="15.75" customHeight="1">
      <c r="A772" s="8"/>
    </row>
    <row r="773" ht="15.75" customHeight="1">
      <c r="A773" s="8"/>
    </row>
    <row r="774" ht="15.75" customHeight="1">
      <c r="A774" s="8"/>
    </row>
    <row r="775" ht="15.75" customHeight="1">
      <c r="A775" s="8"/>
    </row>
    <row r="776" ht="15.75" customHeight="1">
      <c r="A776" s="8"/>
    </row>
    <row r="777" ht="15.75" customHeight="1">
      <c r="A777" s="8"/>
    </row>
    <row r="778" ht="15.75" customHeight="1">
      <c r="A778" s="8"/>
    </row>
    <row r="779" ht="15.75" customHeight="1">
      <c r="A779" s="8"/>
    </row>
    <row r="780" ht="15.75" customHeight="1">
      <c r="A780" s="8"/>
    </row>
    <row r="781" ht="15.75" customHeight="1">
      <c r="A781" s="8"/>
    </row>
    <row r="782" ht="15.75" customHeight="1">
      <c r="A782" s="8"/>
    </row>
    <row r="783" ht="15.75" customHeight="1">
      <c r="A783" s="8"/>
    </row>
    <row r="784" ht="15.75" customHeight="1">
      <c r="A784" s="8"/>
    </row>
    <row r="785" ht="15.75" customHeight="1">
      <c r="A785" s="8"/>
    </row>
    <row r="786" ht="15.75" customHeight="1">
      <c r="A786" s="8"/>
    </row>
    <row r="787" ht="15.75" customHeight="1">
      <c r="A787" s="8"/>
    </row>
    <row r="788" ht="15.75" customHeight="1">
      <c r="A788" s="8"/>
    </row>
    <row r="789" ht="15.75" customHeight="1">
      <c r="A789" s="8"/>
    </row>
    <row r="790" ht="15.75" customHeight="1">
      <c r="A790" s="8"/>
    </row>
    <row r="791" ht="15.75" customHeight="1">
      <c r="A791" s="8"/>
    </row>
    <row r="792" ht="15.75" customHeight="1">
      <c r="A792" s="8"/>
    </row>
    <row r="793" ht="15.75" customHeight="1">
      <c r="A793" s="8"/>
    </row>
    <row r="794" ht="15.75" customHeight="1">
      <c r="A794" s="8"/>
    </row>
    <row r="795" ht="15.75" customHeight="1">
      <c r="A795" s="8"/>
    </row>
    <row r="796" ht="15.75" customHeight="1">
      <c r="A796" s="8"/>
    </row>
    <row r="797" ht="15.75" customHeight="1">
      <c r="A797" s="8"/>
    </row>
    <row r="798" ht="15.75" customHeight="1">
      <c r="A798" s="8"/>
    </row>
    <row r="799" ht="15.75" customHeight="1">
      <c r="A799" s="8"/>
    </row>
    <row r="800" ht="15.75" customHeight="1">
      <c r="A800" s="8"/>
    </row>
    <row r="801" ht="15.75" customHeight="1">
      <c r="A801" s="8"/>
    </row>
    <row r="802" ht="15.75" customHeight="1">
      <c r="A802" s="8"/>
    </row>
    <row r="803" ht="15.75" customHeight="1">
      <c r="A803" s="8"/>
    </row>
    <row r="804" ht="15.75" customHeight="1">
      <c r="A804" s="8"/>
    </row>
    <row r="805" ht="15.75" customHeight="1">
      <c r="A805" s="8"/>
    </row>
    <row r="806" ht="15.75" customHeight="1">
      <c r="A806" s="8"/>
    </row>
    <row r="807" ht="15.75" customHeight="1">
      <c r="A807" s="8"/>
    </row>
    <row r="808" ht="15.75" customHeight="1">
      <c r="A808" s="8"/>
    </row>
    <row r="809" ht="15.75" customHeight="1">
      <c r="A809" s="8"/>
    </row>
    <row r="810" ht="15.75" customHeight="1">
      <c r="A810" s="8"/>
    </row>
    <row r="811" ht="15.75" customHeight="1">
      <c r="A811" s="8"/>
    </row>
    <row r="812" ht="15.75" customHeight="1">
      <c r="A812" s="8"/>
    </row>
    <row r="813" ht="15.75" customHeight="1">
      <c r="A813" s="8"/>
    </row>
    <row r="814" ht="15.75" customHeight="1">
      <c r="A814" s="8"/>
    </row>
    <row r="815" ht="15.75" customHeight="1">
      <c r="A815" s="8"/>
    </row>
    <row r="816" ht="15.75" customHeight="1">
      <c r="A816" s="8"/>
    </row>
    <row r="817" ht="15.75" customHeight="1">
      <c r="A817" s="8"/>
    </row>
    <row r="818" ht="15.75" customHeight="1">
      <c r="A818" s="8"/>
    </row>
    <row r="819" ht="15.75" customHeight="1">
      <c r="A819" s="8"/>
    </row>
    <row r="820" ht="15.75" customHeight="1">
      <c r="A820" s="8"/>
    </row>
    <row r="821" ht="15.75" customHeight="1">
      <c r="A821" s="8"/>
    </row>
    <row r="822" ht="15.75" customHeight="1">
      <c r="A822" s="8"/>
    </row>
    <row r="823" ht="15.75" customHeight="1">
      <c r="A823" s="8"/>
    </row>
    <row r="824" ht="15.75" customHeight="1">
      <c r="A824" s="8"/>
    </row>
    <row r="825" ht="15.75" customHeight="1">
      <c r="A825" s="8"/>
    </row>
    <row r="826" ht="15.75" customHeight="1">
      <c r="A826" s="8"/>
    </row>
    <row r="827" ht="15.75" customHeight="1">
      <c r="A827" s="8"/>
    </row>
    <row r="828" ht="15.75" customHeight="1">
      <c r="A828" s="8"/>
    </row>
    <row r="829" ht="15.75" customHeight="1">
      <c r="A829" s="8"/>
    </row>
    <row r="830" ht="15.75" customHeight="1">
      <c r="A830" s="8"/>
    </row>
    <row r="831" ht="15.75" customHeight="1">
      <c r="A831" s="8"/>
    </row>
    <row r="832" ht="15.75" customHeight="1">
      <c r="A832" s="8"/>
    </row>
    <row r="833" ht="15.75" customHeight="1">
      <c r="A833" s="8"/>
    </row>
    <row r="834" ht="15.75" customHeight="1">
      <c r="A834" s="8"/>
    </row>
    <row r="835" ht="15.75" customHeight="1">
      <c r="A835" s="8"/>
    </row>
    <row r="836" ht="15.75" customHeight="1">
      <c r="A836" s="8"/>
    </row>
    <row r="837" ht="15.75" customHeight="1">
      <c r="A837" s="8"/>
    </row>
    <row r="838" ht="15.75" customHeight="1">
      <c r="A838" s="8"/>
    </row>
    <row r="839" ht="15.75" customHeight="1">
      <c r="A839" s="8"/>
    </row>
    <row r="840" ht="15.75" customHeight="1">
      <c r="A840" s="8"/>
    </row>
    <row r="841" ht="15.75" customHeight="1">
      <c r="A841" s="8"/>
    </row>
    <row r="842" ht="15.75" customHeight="1">
      <c r="A842" s="8"/>
    </row>
    <row r="843" ht="15.75" customHeight="1">
      <c r="A843" s="8"/>
    </row>
    <row r="844" ht="15.75" customHeight="1">
      <c r="A844" s="8"/>
    </row>
    <row r="845" ht="15.75" customHeight="1">
      <c r="A845" s="8"/>
    </row>
    <row r="846" ht="15.75" customHeight="1">
      <c r="A846" s="8"/>
    </row>
    <row r="847" ht="15.75" customHeight="1">
      <c r="A847" s="8"/>
    </row>
    <row r="848" ht="15.75" customHeight="1">
      <c r="A848" s="8"/>
    </row>
    <row r="849" ht="15.75" customHeight="1">
      <c r="A849" s="8"/>
    </row>
    <row r="850" ht="15.75" customHeight="1">
      <c r="A850" s="8"/>
    </row>
    <row r="851" ht="15.75" customHeight="1">
      <c r="A851" s="8"/>
    </row>
    <row r="852" ht="15.75" customHeight="1">
      <c r="A852" s="8"/>
    </row>
    <row r="853" ht="15.75" customHeight="1">
      <c r="A853" s="8"/>
    </row>
    <row r="854" ht="15.75" customHeight="1">
      <c r="A854" s="8"/>
    </row>
    <row r="855" ht="15.75" customHeight="1">
      <c r="A855" s="8"/>
    </row>
    <row r="856" ht="15.75" customHeight="1">
      <c r="A856" s="8"/>
    </row>
    <row r="857" ht="15.75" customHeight="1">
      <c r="A857" s="8"/>
    </row>
    <row r="858" ht="15.75" customHeight="1">
      <c r="A858" s="8"/>
    </row>
    <row r="859" ht="15.75" customHeight="1">
      <c r="A859" s="8"/>
    </row>
    <row r="860" ht="15.75" customHeight="1">
      <c r="A860" s="8"/>
    </row>
    <row r="861" ht="15.75" customHeight="1">
      <c r="A861" s="8"/>
    </row>
    <row r="862" ht="15.75" customHeight="1">
      <c r="A862" s="8"/>
    </row>
    <row r="863" ht="15.75" customHeight="1">
      <c r="A863" s="8"/>
    </row>
    <row r="864" ht="15.75" customHeight="1">
      <c r="A864" s="8"/>
    </row>
    <row r="865" ht="15.75" customHeight="1">
      <c r="A865" s="8"/>
    </row>
    <row r="866" ht="15.75" customHeight="1">
      <c r="A866" s="8"/>
    </row>
    <row r="867" ht="15.75" customHeight="1">
      <c r="A867" s="8"/>
    </row>
    <row r="868" ht="15.75" customHeight="1">
      <c r="A868" s="8"/>
    </row>
    <row r="869" ht="15.75" customHeight="1">
      <c r="A869" s="8"/>
    </row>
    <row r="870" ht="15.75" customHeight="1">
      <c r="A870" s="8"/>
    </row>
    <row r="871" ht="15.75" customHeight="1">
      <c r="A871" s="8"/>
    </row>
    <row r="872" ht="15.75" customHeight="1">
      <c r="A872" s="8"/>
    </row>
    <row r="873" ht="15.75" customHeight="1">
      <c r="A873" s="8"/>
    </row>
    <row r="874" ht="15.75" customHeight="1">
      <c r="A874" s="8"/>
    </row>
    <row r="875" ht="15.75" customHeight="1">
      <c r="A875" s="8"/>
    </row>
    <row r="876" ht="15.75" customHeight="1">
      <c r="A876" s="8"/>
    </row>
    <row r="877" ht="15.75" customHeight="1">
      <c r="A877" s="8"/>
    </row>
    <row r="878" ht="15.75" customHeight="1">
      <c r="A878" s="8"/>
    </row>
    <row r="879" ht="15.75" customHeight="1">
      <c r="A879" s="8"/>
    </row>
    <row r="880" ht="15.75" customHeight="1">
      <c r="A880" s="8"/>
    </row>
    <row r="881" ht="15.75" customHeight="1">
      <c r="A881" s="8"/>
    </row>
    <row r="882" ht="15.75" customHeight="1">
      <c r="A882" s="8"/>
    </row>
    <row r="883" ht="15.75" customHeight="1">
      <c r="A883" s="8"/>
    </row>
    <row r="884" ht="15.75" customHeight="1">
      <c r="A884" s="8"/>
    </row>
    <row r="885" ht="15.75" customHeight="1">
      <c r="A885" s="8"/>
    </row>
    <row r="886" ht="15.75" customHeight="1">
      <c r="A886" s="8"/>
    </row>
    <row r="887" ht="15.75" customHeight="1">
      <c r="A887" s="8"/>
    </row>
    <row r="888" ht="15.75" customHeight="1">
      <c r="A888" s="8"/>
    </row>
    <row r="889" ht="15.75" customHeight="1">
      <c r="A889" s="8"/>
    </row>
    <row r="890" ht="15.75" customHeight="1">
      <c r="A890" s="8"/>
    </row>
    <row r="891" ht="15.75" customHeight="1">
      <c r="A891" s="8"/>
    </row>
    <row r="892" ht="15.75" customHeight="1">
      <c r="A892" s="8"/>
    </row>
    <row r="893" ht="15.75" customHeight="1">
      <c r="A893" s="8"/>
    </row>
    <row r="894" ht="15.75" customHeight="1">
      <c r="A894" s="8"/>
    </row>
    <row r="895" ht="15.75" customHeight="1">
      <c r="A895" s="8"/>
    </row>
    <row r="896" ht="15.75" customHeight="1">
      <c r="A896" s="8"/>
    </row>
    <row r="897" ht="15.75" customHeight="1">
      <c r="A897" s="8"/>
    </row>
    <row r="898" ht="15.75" customHeight="1">
      <c r="A898" s="8"/>
    </row>
    <row r="899" ht="15.75" customHeight="1">
      <c r="A899" s="8"/>
    </row>
    <row r="900" ht="15.75" customHeight="1">
      <c r="A900" s="8"/>
    </row>
    <row r="901" ht="15.75" customHeight="1">
      <c r="A901" s="8"/>
    </row>
    <row r="902" ht="15.75" customHeight="1">
      <c r="A902" s="8"/>
    </row>
    <row r="903" ht="15.75" customHeight="1">
      <c r="A903" s="8"/>
    </row>
    <row r="904" ht="15.75" customHeight="1">
      <c r="A904" s="8"/>
    </row>
    <row r="905" ht="15.75" customHeight="1">
      <c r="A905" s="8"/>
    </row>
    <row r="906" ht="15.75" customHeight="1">
      <c r="A906" s="8"/>
    </row>
    <row r="907" ht="15.75" customHeight="1">
      <c r="A907" s="8"/>
    </row>
    <row r="908" ht="15.75" customHeight="1">
      <c r="A908" s="8"/>
    </row>
    <row r="909" ht="15.75" customHeight="1">
      <c r="A909" s="8"/>
    </row>
    <row r="910" ht="15.75" customHeight="1">
      <c r="A910" s="8"/>
    </row>
    <row r="911" ht="15.75" customHeight="1">
      <c r="A911" s="8"/>
    </row>
    <row r="912" ht="15.75" customHeight="1">
      <c r="A912" s="8"/>
    </row>
    <row r="913" ht="15.75" customHeight="1">
      <c r="A913" s="8"/>
    </row>
    <row r="914" ht="15.75" customHeight="1">
      <c r="A914" s="8"/>
    </row>
    <row r="915" ht="15.75" customHeight="1">
      <c r="A915" s="8"/>
    </row>
    <row r="916" ht="15.75" customHeight="1">
      <c r="A916" s="8"/>
    </row>
    <row r="917" ht="15.75" customHeight="1">
      <c r="A917" s="8"/>
    </row>
    <row r="918" ht="15.75" customHeight="1">
      <c r="A918" s="8"/>
    </row>
    <row r="919" ht="15.75" customHeight="1">
      <c r="A919" s="8"/>
    </row>
    <row r="920" ht="15.75" customHeight="1">
      <c r="A920" s="8"/>
    </row>
    <row r="921" ht="15.75" customHeight="1">
      <c r="A921" s="8"/>
    </row>
    <row r="922" ht="15.75" customHeight="1">
      <c r="A922" s="8"/>
    </row>
    <row r="923" ht="15.75" customHeight="1">
      <c r="A923" s="8"/>
    </row>
    <row r="924" ht="15.75" customHeight="1">
      <c r="A924" s="8"/>
    </row>
    <row r="925" ht="15.75" customHeight="1">
      <c r="A925" s="8"/>
    </row>
    <row r="926" ht="15.75" customHeight="1">
      <c r="A926" s="8"/>
    </row>
    <row r="927" ht="15.75" customHeight="1">
      <c r="A927" s="8"/>
    </row>
    <row r="928" ht="15.75" customHeight="1">
      <c r="A928" s="8"/>
    </row>
    <row r="929" ht="15.75" customHeight="1">
      <c r="A929" s="8"/>
    </row>
    <row r="930" ht="15.75" customHeight="1">
      <c r="A930" s="8"/>
    </row>
    <row r="931" ht="15.75" customHeight="1">
      <c r="A931" s="8"/>
    </row>
    <row r="932" ht="15.75" customHeight="1">
      <c r="A932" s="8"/>
    </row>
    <row r="933" ht="15.75" customHeight="1">
      <c r="A933" s="8"/>
    </row>
    <row r="934" ht="15.75" customHeight="1">
      <c r="A934" s="8"/>
    </row>
    <row r="935" ht="15.75" customHeight="1">
      <c r="A935" s="8"/>
    </row>
    <row r="936" ht="15.75" customHeight="1">
      <c r="A936" s="8"/>
    </row>
    <row r="937" ht="15.75" customHeight="1">
      <c r="A937" s="8"/>
    </row>
    <row r="938" ht="15.75" customHeight="1">
      <c r="A938" s="8"/>
    </row>
    <row r="939" ht="15.75" customHeight="1">
      <c r="A939" s="8"/>
    </row>
    <row r="940" ht="15.75" customHeight="1">
      <c r="A940" s="8"/>
    </row>
    <row r="941" ht="15.75" customHeight="1">
      <c r="A941" s="8"/>
    </row>
    <row r="942" ht="15.75" customHeight="1">
      <c r="A942" s="8"/>
    </row>
    <row r="943" ht="15.75" customHeight="1">
      <c r="A943" s="8"/>
    </row>
    <row r="944" ht="15.75" customHeight="1">
      <c r="A944" s="8"/>
    </row>
    <row r="945" ht="15.75" customHeight="1">
      <c r="A945" s="8"/>
    </row>
    <row r="946" ht="15.75" customHeight="1">
      <c r="A946" s="8"/>
    </row>
    <row r="947" ht="15.75" customHeight="1">
      <c r="A947" s="8"/>
    </row>
    <row r="948" ht="15.75" customHeight="1">
      <c r="A948" s="8"/>
    </row>
    <row r="949" ht="15.75" customHeight="1">
      <c r="A949" s="8"/>
    </row>
    <row r="950" ht="15.75" customHeight="1">
      <c r="A950" s="8"/>
    </row>
    <row r="951" ht="15.75" customHeight="1">
      <c r="A951" s="8"/>
    </row>
    <row r="952" ht="15.75" customHeight="1">
      <c r="A952" s="8"/>
    </row>
    <row r="953" ht="15.75" customHeight="1">
      <c r="A953" s="8"/>
    </row>
    <row r="954" ht="15.75" customHeight="1">
      <c r="A954" s="8"/>
    </row>
    <row r="955" ht="15.75" customHeight="1">
      <c r="A955" s="8"/>
    </row>
    <row r="956" ht="15.75" customHeight="1">
      <c r="A956" s="8"/>
    </row>
    <row r="957" ht="15.75" customHeight="1">
      <c r="A957" s="8"/>
    </row>
    <row r="958" ht="15.75" customHeight="1">
      <c r="A958" s="8"/>
    </row>
    <row r="959" ht="15.75" customHeight="1">
      <c r="A959" s="8"/>
    </row>
    <row r="960" ht="15.75" customHeight="1">
      <c r="A960" s="8"/>
    </row>
    <row r="961" ht="15.75" customHeight="1">
      <c r="A961" s="8"/>
    </row>
    <row r="962" ht="15.75" customHeight="1">
      <c r="A962" s="8"/>
    </row>
    <row r="963" ht="15.75" customHeight="1">
      <c r="A963" s="8"/>
    </row>
    <row r="964" ht="15.75" customHeight="1">
      <c r="A964" s="8"/>
    </row>
    <row r="965" ht="15.75" customHeight="1">
      <c r="A965" s="8"/>
    </row>
    <row r="966" ht="15.75" customHeight="1">
      <c r="A966" s="8"/>
    </row>
    <row r="967" ht="15.75" customHeight="1">
      <c r="A967" s="8"/>
    </row>
    <row r="968" ht="15.75" customHeight="1">
      <c r="A968" s="8"/>
    </row>
    <row r="969" ht="15.75" customHeight="1">
      <c r="A969" s="8"/>
    </row>
    <row r="970" ht="15.75" customHeight="1">
      <c r="A970" s="8"/>
    </row>
    <row r="971" ht="15.75" customHeight="1">
      <c r="A971" s="8"/>
    </row>
    <row r="972" ht="15.75" customHeight="1">
      <c r="A972" s="8"/>
    </row>
    <row r="973" ht="15.75" customHeight="1">
      <c r="A973" s="8"/>
    </row>
    <row r="974" ht="15.75" customHeight="1">
      <c r="A974" s="8"/>
    </row>
    <row r="975" ht="15.75" customHeight="1">
      <c r="A975" s="8"/>
    </row>
    <row r="976" ht="15.75" customHeight="1">
      <c r="A976" s="8"/>
    </row>
    <row r="977" ht="15.75" customHeight="1">
      <c r="A977" s="8"/>
    </row>
    <row r="978" ht="15.75" customHeight="1">
      <c r="A978" s="8"/>
    </row>
    <row r="979" ht="15.75" customHeight="1">
      <c r="A979" s="8"/>
    </row>
    <row r="980" ht="15.75" customHeight="1">
      <c r="A980" s="8"/>
    </row>
    <row r="981" ht="15.75" customHeight="1">
      <c r="A981" s="8"/>
    </row>
    <row r="982" ht="15.75" customHeight="1">
      <c r="A982" s="8"/>
    </row>
    <row r="983" ht="15.75" customHeight="1">
      <c r="A983" s="8"/>
    </row>
    <row r="984" ht="15.75" customHeight="1">
      <c r="A984" s="8"/>
    </row>
    <row r="985" ht="15.75" customHeight="1">
      <c r="A985" s="8"/>
    </row>
    <row r="986" ht="15.75" customHeight="1">
      <c r="A986" s="8"/>
    </row>
    <row r="987" ht="15.75" customHeight="1">
      <c r="A987" s="8"/>
    </row>
    <row r="988" ht="15.75" customHeight="1">
      <c r="A988" s="8"/>
    </row>
    <row r="989" ht="15.75" customHeight="1">
      <c r="A989" s="8"/>
    </row>
    <row r="990" ht="15.75" customHeight="1">
      <c r="A990" s="8"/>
    </row>
    <row r="991" ht="15.75" customHeight="1">
      <c r="A991" s="8"/>
    </row>
    <row r="992" ht="15.75" customHeight="1">
      <c r="A992" s="8"/>
    </row>
    <row r="993" ht="15.75" customHeight="1">
      <c r="A993" s="8"/>
    </row>
    <row r="994" ht="15.75" customHeight="1">
      <c r="A994" s="8"/>
    </row>
    <row r="995" ht="15.75" customHeight="1">
      <c r="A995" s="8"/>
    </row>
    <row r="996" ht="15.75" customHeight="1">
      <c r="A996" s="8"/>
    </row>
    <row r="997" ht="15.75" customHeight="1">
      <c r="A997" s="8"/>
    </row>
    <row r="998" ht="15.75" customHeight="1">
      <c r="A998" s="8"/>
    </row>
    <row r="999" ht="15.75" customHeight="1">
      <c r="A999" s="8"/>
    </row>
    <row r="1000" ht="15.75" customHeight="1">
      <c r="A1000" s="8"/>
    </row>
  </sheetData>
  <mergeCells count="61">
    <mergeCell ref="H32:J32"/>
    <mergeCell ref="H35:J35"/>
    <mergeCell ref="H21:J21"/>
    <mergeCell ref="H22:J22"/>
    <mergeCell ref="H25:J25"/>
    <mergeCell ref="H26:J26"/>
    <mergeCell ref="H27:J27"/>
    <mergeCell ref="H30:J30"/>
    <mergeCell ref="H31:J31"/>
    <mergeCell ref="B29:K29"/>
    <mergeCell ref="B34:K34"/>
    <mergeCell ref="C35:E35"/>
    <mergeCell ref="C36:E36"/>
    <mergeCell ref="H36:J36"/>
    <mergeCell ref="C37:E37"/>
    <mergeCell ref="H37:J37"/>
    <mergeCell ref="B39:K39"/>
    <mergeCell ref="H40:J40"/>
    <mergeCell ref="B1:K1"/>
    <mergeCell ref="C3:E3"/>
    <mergeCell ref="B4:B5"/>
    <mergeCell ref="C4:E5"/>
    <mergeCell ref="N4:N5"/>
    <mergeCell ref="C6:E7"/>
    <mergeCell ref="N6:N7"/>
    <mergeCell ref="B6:B7"/>
    <mergeCell ref="B8:B9"/>
    <mergeCell ref="C8:E9"/>
    <mergeCell ref="B10:B11"/>
    <mergeCell ref="C10:E11"/>
    <mergeCell ref="B12:B13"/>
    <mergeCell ref="C12:E13"/>
    <mergeCell ref="L12:L13"/>
    <mergeCell ref="L14:L15"/>
    <mergeCell ref="L4:L5"/>
    <mergeCell ref="L6:L7"/>
    <mergeCell ref="L8:L9"/>
    <mergeCell ref="N8:N9"/>
    <mergeCell ref="L10:L11"/>
    <mergeCell ref="N10:N11"/>
    <mergeCell ref="N12:N13"/>
    <mergeCell ref="N14:N15"/>
    <mergeCell ref="B14:B15"/>
    <mergeCell ref="C14:E15"/>
    <mergeCell ref="B19:K19"/>
    <mergeCell ref="C20:E20"/>
    <mergeCell ref="H20:J20"/>
    <mergeCell ref="C21:E21"/>
    <mergeCell ref="B24:K24"/>
    <mergeCell ref="C22:E22"/>
    <mergeCell ref="C25:E25"/>
    <mergeCell ref="C26:E26"/>
    <mergeCell ref="C27:E27"/>
    <mergeCell ref="C30:E30"/>
    <mergeCell ref="C31:E31"/>
    <mergeCell ref="C32:E32"/>
    <mergeCell ref="C40:E40"/>
    <mergeCell ref="C41:E41"/>
    <mergeCell ref="H41:J41"/>
    <mergeCell ref="C42:E42"/>
    <mergeCell ref="H42:J42"/>
  </mergeCells>
  <printOptions/>
  <pageMargins bottom="0.75" footer="0.0" header="0.0" left="0.25" right="0.25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4" width="10.29"/>
    <col customWidth="1" min="5" max="5" width="15.29"/>
    <col customWidth="1" min="6" max="13" width="10.29"/>
    <col customWidth="1" min="14" max="26" width="8.71"/>
  </cols>
  <sheetData>
    <row r="1">
      <c r="A1" s="8"/>
      <c r="B1" s="9" t="s">
        <v>78</v>
      </c>
    </row>
    <row r="2">
      <c r="A2" s="8"/>
    </row>
    <row r="3">
      <c r="A3" s="8"/>
      <c r="B3" s="10"/>
      <c r="C3" s="11" t="s">
        <v>61</v>
      </c>
      <c r="D3" s="12"/>
      <c r="E3" s="13"/>
      <c r="F3" s="14">
        <v>1.0</v>
      </c>
      <c r="G3" s="14">
        <v>2.0</v>
      </c>
      <c r="H3" s="14">
        <v>3.0</v>
      </c>
      <c r="I3" s="15">
        <v>4.0</v>
      </c>
      <c r="J3" s="15">
        <v>5.0</v>
      </c>
      <c r="K3" s="10" t="s">
        <v>62</v>
      </c>
      <c r="L3" s="14" t="s">
        <v>63</v>
      </c>
      <c r="M3" s="68" t="s">
        <v>64</v>
      </c>
    </row>
    <row r="4">
      <c r="A4" s="8"/>
      <c r="B4" s="10">
        <v>1.0</v>
      </c>
      <c r="C4" s="69" t="s">
        <v>79</v>
      </c>
      <c r="D4" s="19"/>
      <c r="E4" s="20"/>
      <c r="F4" s="21" t="s">
        <v>66</v>
      </c>
      <c r="G4" s="22" t="str">
        <f t="array" ref="G4">INDIRECT(ADDRESS(23,6))&amp;":"&amp;INDIRECT(ADDRESS(23,7))</f>
        <v>11:6</v>
      </c>
      <c r="H4" s="22" t="str">
        <f t="array" ref="H4">INDIRECT(ADDRESS(26,7))&amp;":"&amp;INDIRECT(ADDRESS(26,6))</f>
        <v>8:9</v>
      </c>
      <c r="I4" s="22" t="str">
        <f t="array" ref="I4">INDIRECT(ADDRESS(30,6))&amp;":"&amp;INDIRECT(ADDRESS(30,7))</f>
        <v>8:9</v>
      </c>
      <c r="J4" s="23" t="str">
        <f t="array" ref="J4">INDIRECT(ADDRESS(35,7))&amp;":"&amp;INDIRECT(ADDRESS(35,6))</f>
        <v>13:7</v>
      </c>
      <c r="K4" s="70">
        <f>IF(COUNT(F5:J5)=0,"",COUNTIF(F5:J5,"&gt;0")+0.5*COUNTIF(F5:J5,0))</f>
        <v>2</v>
      </c>
      <c r="L4" s="25"/>
      <c r="M4" s="26">
        <v>3.0</v>
      </c>
    </row>
    <row r="5">
      <c r="A5" s="8"/>
      <c r="B5" s="27"/>
      <c r="C5" s="28"/>
      <c r="D5" s="29"/>
      <c r="E5" s="30"/>
      <c r="F5" s="31" t="s">
        <v>66</v>
      </c>
      <c r="G5" s="32">
        <f t="array" ref="G5">IF(LEN(INDIRECT(ADDRESS(ROW()-1, COLUMN())))=1,"",INDIRECT(ADDRESS(23,6))-INDIRECT(ADDRESS(23,7)))</f>
        <v>5</v>
      </c>
      <c r="H5" s="32">
        <f t="array" ref="H5">IF(LEN(INDIRECT(ADDRESS(ROW()-1, COLUMN())))=1,"",INDIRECT(ADDRESS(26,7))-INDIRECT(ADDRESS(26,6)))</f>
        <v>-1</v>
      </c>
      <c r="I5" s="32">
        <f t="array" ref="I5">IF(LEN(INDIRECT(ADDRESS(ROW()-1, COLUMN())))=1,"",INDIRECT(ADDRESS(30,6))-INDIRECT(ADDRESS(30,7)))</f>
        <v>-1</v>
      </c>
      <c r="J5" s="33">
        <f t="array" ref="J5">IF(LEN(INDIRECT(ADDRESS(ROW()-1, COLUMN())))=1,"",INDIRECT(ADDRESS(35,7))-INDIRECT(ADDRESS(35,6)))</f>
        <v>6</v>
      </c>
      <c r="K5" s="27"/>
      <c r="L5" s="32">
        <f>IF(COUNT(F5:J5)=0,"",SUM(F5:J5))</f>
        <v>9</v>
      </c>
      <c r="M5" s="34"/>
    </row>
    <row r="6">
      <c r="A6" s="8"/>
      <c r="B6" s="35">
        <v>2.0</v>
      </c>
      <c r="C6" s="36" t="s">
        <v>80</v>
      </c>
      <c r="D6" s="37"/>
      <c r="E6" s="38"/>
      <c r="F6" s="39" t="str">
        <f t="array" ref="F6">INDIRECT(ADDRESS(23,7))&amp;":"&amp;INDIRECT(ADDRESS(23,6))</f>
        <v>6:11</v>
      </c>
      <c r="G6" s="40" t="s">
        <v>66</v>
      </c>
      <c r="H6" s="41" t="str">
        <f t="array" ref="H6">INDIRECT(ADDRESS(31,6))&amp;":"&amp;INDIRECT(ADDRESS(31,7))</f>
        <v>4:13</v>
      </c>
      <c r="I6" s="41" t="str">
        <f t="array" ref="I6">INDIRECT(ADDRESS(34,7))&amp;":"&amp;INDIRECT(ADDRESS(34,6))</f>
        <v>6:13</v>
      </c>
      <c r="J6" s="42" t="str">
        <f t="array" ref="J6">INDIRECT(ADDRESS(18,6))&amp;":"&amp;INDIRECT(ADDRESS(18,7))</f>
        <v>13:3</v>
      </c>
      <c r="K6" s="71">
        <f>IF(COUNT(F7:J7)=0,"",COUNTIF(F7:J7,"&gt;0")+0.5*COUNTIF(F7:J7,0))</f>
        <v>1</v>
      </c>
      <c r="L6" s="32"/>
      <c r="M6" s="44">
        <v>4.0</v>
      </c>
    </row>
    <row r="7">
      <c r="A7" s="8"/>
      <c r="B7" s="27"/>
      <c r="C7" s="28"/>
      <c r="D7" s="29"/>
      <c r="E7" s="30"/>
      <c r="F7" s="45">
        <f t="array" ref="F7">IF(LEN(INDIRECT(ADDRESS(ROW()-1, COLUMN())))=1,"",INDIRECT(ADDRESS(23,7))-INDIRECT(ADDRESS(23,6)))</f>
        <v>-5</v>
      </c>
      <c r="G7" s="46" t="s">
        <v>66</v>
      </c>
      <c r="H7" s="32">
        <f t="array" ref="H7">IF(LEN(INDIRECT(ADDRESS(ROW()-1, COLUMN())))=1,"",INDIRECT(ADDRESS(31,6))-INDIRECT(ADDRESS(31,7)))</f>
        <v>-9</v>
      </c>
      <c r="I7" s="32">
        <f t="array" ref="I7">IF(LEN(INDIRECT(ADDRESS(ROW()-1, COLUMN())))=1,"",INDIRECT(ADDRESS(34,7))-INDIRECT(ADDRESS(34,6)))</f>
        <v>-7</v>
      </c>
      <c r="J7" s="33">
        <f t="array" ref="J7">IF(LEN(INDIRECT(ADDRESS(ROW()-1, COLUMN())))=1,"",INDIRECT(ADDRESS(18,6))-INDIRECT(ADDRESS(18,7)))</f>
        <v>10</v>
      </c>
      <c r="K7" s="27"/>
      <c r="L7" s="32">
        <f>IF(COUNT(F7:J7)=0,"",SUM(F7:J7))</f>
        <v>-11</v>
      </c>
      <c r="M7" s="34"/>
    </row>
    <row r="8">
      <c r="A8" s="8"/>
      <c r="B8" s="35">
        <v>3.0</v>
      </c>
      <c r="C8" s="47" t="s">
        <v>81</v>
      </c>
      <c r="D8" s="37"/>
      <c r="E8" s="38"/>
      <c r="F8" s="39" t="str">
        <f t="array" ref="F8">INDIRECT(ADDRESS(26,6))&amp;":"&amp;INDIRECT(ADDRESS(26,7))</f>
        <v>9:8</v>
      </c>
      <c r="G8" s="41" t="str">
        <f t="array" ref="G8">INDIRECT(ADDRESS(31,7))&amp;":"&amp;INDIRECT(ADDRESS(31,6))</f>
        <v>13:4</v>
      </c>
      <c r="H8" s="40" t="s">
        <v>66</v>
      </c>
      <c r="I8" s="41" t="str">
        <f t="array" ref="I8">INDIRECT(ADDRESS(19,6))&amp;":"&amp;INDIRECT(ADDRESS(19,7))</f>
        <v>13:0</v>
      </c>
      <c r="J8" s="42" t="str">
        <f t="array" ref="J8">INDIRECT(ADDRESS(22,7))&amp;":"&amp;INDIRECT(ADDRESS(22,6))</f>
        <v>13:9</v>
      </c>
      <c r="K8" s="71">
        <f>IF(COUNT(F9:J9)=0,"",COUNTIF(F9:J9,"&gt;0")+0.5*COUNTIF(F9:J9,0))</f>
        <v>4</v>
      </c>
      <c r="L8" s="32"/>
      <c r="M8" s="44">
        <v>1.0</v>
      </c>
    </row>
    <row r="9">
      <c r="A9" s="8"/>
      <c r="B9" s="27"/>
      <c r="C9" s="28"/>
      <c r="D9" s="29"/>
      <c r="E9" s="30"/>
      <c r="F9" s="45">
        <f t="array" ref="F9">IF(LEN(INDIRECT(ADDRESS(ROW()-1, COLUMN())))=1,"",INDIRECT(ADDRESS(26,6))-INDIRECT(ADDRESS(26,7)))</f>
        <v>1</v>
      </c>
      <c r="G9" s="32">
        <f t="array" ref="G9">IF(LEN(INDIRECT(ADDRESS(ROW()-1, COLUMN())))=1,"",INDIRECT(ADDRESS(31,7))-INDIRECT(ADDRESS(31,6)))</f>
        <v>9</v>
      </c>
      <c r="H9" s="46" t="s">
        <v>66</v>
      </c>
      <c r="I9" s="32">
        <f t="array" ref="I9">IF(LEN(INDIRECT(ADDRESS(ROW()-1, COLUMN())))=1,"",INDIRECT(ADDRESS(19,6))-INDIRECT(ADDRESS(19,7)))</f>
        <v>13</v>
      </c>
      <c r="J9" s="33">
        <f t="array" ref="J9">IF(LEN(INDIRECT(ADDRESS(ROW()-1, COLUMN())))=1,"",INDIRECT(ADDRESS(22,7))-INDIRECT(ADDRESS(22,6)))</f>
        <v>4</v>
      </c>
      <c r="K9" s="27"/>
      <c r="L9" s="32">
        <f>IF(COUNT(F9:J9)=0,"",SUM(F9:J9))</f>
        <v>27</v>
      </c>
      <c r="M9" s="34"/>
    </row>
    <row r="10">
      <c r="A10" s="8"/>
      <c r="B10" s="35">
        <v>4.0</v>
      </c>
      <c r="C10" s="47" t="s">
        <v>82</v>
      </c>
      <c r="D10" s="37"/>
      <c r="E10" s="38"/>
      <c r="F10" s="39" t="str">
        <f t="array" ref="F10">INDIRECT(ADDRESS(30,7))&amp;":"&amp;INDIRECT(ADDRESS(30,6))</f>
        <v>9:8</v>
      </c>
      <c r="G10" s="41" t="str">
        <f t="array" ref="G10">INDIRECT(ADDRESS(34,6))&amp;":"&amp;INDIRECT(ADDRESS(34,7))</f>
        <v>13:6</v>
      </c>
      <c r="H10" s="41" t="str">
        <f t="array" ref="H10">INDIRECT(ADDRESS(19,7))&amp;":"&amp;INDIRECT(ADDRESS(19,6))</f>
        <v>0:13</v>
      </c>
      <c r="I10" s="40" t="s">
        <v>66</v>
      </c>
      <c r="J10" s="42" t="str">
        <f t="array" ref="J10">INDIRECT(ADDRESS(27,6))&amp;":"&amp;INDIRECT(ADDRESS(27,7))</f>
        <v>11:8</v>
      </c>
      <c r="K10" s="71">
        <f>IF(COUNT(F11:J11)=0,"",COUNTIF(F11:J11,"&gt;0")+0.5*COUNTIF(F11:J11,0))</f>
        <v>3</v>
      </c>
      <c r="L10" s="32"/>
      <c r="M10" s="44">
        <v>2.0</v>
      </c>
    </row>
    <row r="11">
      <c r="A11" s="8"/>
      <c r="B11" s="27"/>
      <c r="C11" s="28"/>
      <c r="D11" s="29"/>
      <c r="E11" s="30"/>
      <c r="F11" s="45">
        <f t="array" ref="F11">IF(LEN(INDIRECT(ADDRESS(ROW()-1, COLUMN())))=1,"",INDIRECT(ADDRESS(30,7))-INDIRECT(ADDRESS(30,6)))</f>
        <v>1</v>
      </c>
      <c r="G11" s="32">
        <f t="array" ref="G11">IF(LEN(INDIRECT(ADDRESS(ROW()-1, COLUMN())))=1,"",INDIRECT(ADDRESS(34,6))-INDIRECT(ADDRESS(34,7)))</f>
        <v>7</v>
      </c>
      <c r="H11" s="32">
        <f t="array" ref="H11">IF(LEN(INDIRECT(ADDRESS(ROW()-1, COLUMN())))=1,"",INDIRECT(ADDRESS(19,7))-INDIRECT(ADDRESS(19,6)))</f>
        <v>-13</v>
      </c>
      <c r="I11" s="46" t="s">
        <v>66</v>
      </c>
      <c r="J11" s="33">
        <f t="array" ref="J11">IF(LEN(INDIRECT(ADDRESS(ROW()-1, COLUMN())))=1,"",INDIRECT(ADDRESS(27,6))-INDIRECT(ADDRESS(27,7)))</f>
        <v>3</v>
      </c>
      <c r="K11" s="27"/>
      <c r="L11" s="32">
        <f>IF(COUNT(F11:J11)=0,"",SUM(F11:J11))</f>
        <v>-2</v>
      </c>
      <c r="M11" s="34"/>
    </row>
    <row r="12">
      <c r="A12" s="8"/>
      <c r="B12" s="35">
        <v>5.0</v>
      </c>
      <c r="C12" s="48" t="s">
        <v>83</v>
      </c>
      <c r="D12" s="37"/>
      <c r="E12" s="38"/>
      <c r="F12" s="39" t="str">
        <f t="array" ref="F12">INDIRECT(ADDRESS(35,6))&amp;":"&amp;INDIRECT(ADDRESS(35,7))</f>
        <v>7:13</v>
      </c>
      <c r="G12" s="41" t="str">
        <f t="array" ref="G12">INDIRECT(ADDRESS(18,7))&amp;":"&amp;INDIRECT(ADDRESS(18,6))</f>
        <v>3:13</v>
      </c>
      <c r="H12" s="41" t="str">
        <f t="array" ref="H12">INDIRECT(ADDRESS(22,6))&amp;":"&amp;INDIRECT(ADDRESS(22,7))</f>
        <v>9:13</v>
      </c>
      <c r="I12" s="41" t="str">
        <f t="array" ref="I12">INDIRECT(ADDRESS(27,7))&amp;":"&amp;INDIRECT(ADDRESS(27,6))</f>
        <v>8:11</v>
      </c>
      <c r="J12" s="49" t="s">
        <v>66</v>
      </c>
      <c r="K12" s="71">
        <f>IF(COUNT(F13:J13)=0,"",COUNTIF(F13:J13,"&gt;0")+0.5*COUNTIF(F13:J13,0))</f>
        <v>0</v>
      </c>
      <c r="L12" s="32"/>
      <c r="M12" s="44">
        <v>5.0</v>
      </c>
    </row>
    <row r="13">
      <c r="A13" s="8"/>
      <c r="B13" s="50"/>
      <c r="C13" s="51"/>
      <c r="D13" s="52"/>
      <c r="E13" s="53"/>
      <c r="F13" s="54">
        <f t="array" ref="F13">IF(LEN(INDIRECT(ADDRESS(ROW()-1, COLUMN())))=1,"",INDIRECT(ADDRESS(35,6))-INDIRECT(ADDRESS(35,7)))</f>
        <v>-6</v>
      </c>
      <c r="G13" s="55">
        <f t="array" ref="G13">IF(LEN(INDIRECT(ADDRESS(ROW()-1, COLUMN())))=1,"",INDIRECT(ADDRESS(18,7))-INDIRECT(ADDRESS(18,6)))</f>
        <v>-10</v>
      </c>
      <c r="H13" s="55">
        <f t="array" ref="H13">IF(LEN(INDIRECT(ADDRESS(ROW()-1, COLUMN())))=1,"",INDIRECT(ADDRESS(22,6))-INDIRECT(ADDRESS(22,7)))</f>
        <v>-4</v>
      </c>
      <c r="I13" s="55">
        <f t="array" ref="I13">IF(LEN(INDIRECT(ADDRESS(ROW()-1, COLUMN())))=1,"",INDIRECT(ADDRESS(27,7))-INDIRECT(ADDRESS(27,6)))</f>
        <v>-3</v>
      </c>
      <c r="J13" s="56" t="s">
        <v>66</v>
      </c>
      <c r="K13" s="50"/>
      <c r="L13" s="55">
        <f>IF(COUNT(F13:J13)=0,"",SUM(F13:J13))</f>
        <v>-23</v>
      </c>
      <c r="M13" s="57"/>
    </row>
    <row r="14">
      <c r="A14" s="8"/>
    </row>
    <row r="15">
      <c r="A15" s="8"/>
    </row>
    <row r="16">
      <c r="A16" s="8"/>
    </row>
    <row r="17">
      <c r="A17" s="58"/>
      <c r="B17" s="59" t="s">
        <v>72</v>
      </c>
      <c r="L17" s="60"/>
      <c r="M17" s="72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</row>
    <row r="18">
      <c r="A18" s="58"/>
      <c r="B18" s="61">
        <v>2.0</v>
      </c>
      <c r="C18" s="62" t="str">
        <f t="shared" ref="C18:C19" si="1">IF(ISBLANK(INDIRECT(ADDRESS(B18*2+2,3))),"",INDIRECT(ADDRESS(B18*2+2,3)))</f>
        <v>Сендеров, Федотов</v>
      </c>
      <c r="D18" s="29"/>
      <c r="E18" s="30"/>
      <c r="F18" s="63">
        <v>13.0</v>
      </c>
      <c r="G18" s="64">
        <v>3.0</v>
      </c>
      <c r="H18" s="65" t="str">
        <f t="shared" ref="H18:H19" si="2">IF(ISBLANK(INDIRECT(ADDRESS(K18*2+2,3))),"",INDIRECT(ADDRESS(K18*2+2,3)))</f>
        <v>Гришков, Давыдов</v>
      </c>
      <c r="I18" s="29"/>
      <c r="J18" s="29"/>
      <c r="K18" s="61">
        <v>5.0</v>
      </c>
      <c r="L18" s="66" t="s">
        <v>73</v>
      </c>
      <c r="M18" s="59">
        <v>4.0</v>
      </c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</row>
    <row r="19">
      <c r="A19" s="58"/>
      <c r="B19" s="61">
        <v>3.0</v>
      </c>
      <c r="C19" s="62" t="str">
        <f t="shared" si="1"/>
        <v>Гулинин, Тихонов </v>
      </c>
      <c r="D19" s="29"/>
      <c r="E19" s="30"/>
      <c r="F19" s="63">
        <v>13.0</v>
      </c>
      <c r="G19" s="64">
        <v>0.0</v>
      </c>
      <c r="H19" s="65" t="str">
        <f t="shared" si="2"/>
        <v>Каргашин, Бейгер</v>
      </c>
      <c r="I19" s="29"/>
      <c r="J19" s="29"/>
      <c r="K19" s="61">
        <v>4.0</v>
      </c>
      <c r="L19" s="66" t="s">
        <v>73</v>
      </c>
      <c r="M19" s="59">
        <v>6.0</v>
      </c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>
      <c r="A20" s="58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  <c r="M20" s="67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ht="15.75" customHeight="1">
      <c r="A21" s="58"/>
      <c r="B21" s="59" t="s">
        <v>74</v>
      </c>
      <c r="L21" s="60"/>
      <c r="M21" s="67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ht="15.75" customHeight="1">
      <c r="A22" s="58"/>
      <c r="B22" s="61">
        <v>5.0</v>
      </c>
      <c r="C22" s="62" t="str">
        <f t="shared" ref="C22:C23" si="3">IF(ISBLANK(INDIRECT(ADDRESS(B22*2+2,3))),"",INDIRECT(ADDRESS(B22*2+2,3)))</f>
        <v>Гришков, Давыдов</v>
      </c>
      <c r="D22" s="29"/>
      <c r="E22" s="30"/>
      <c r="F22" s="63">
        <v>9.0</v>
      </c>
      <c r="G22" s="64">
        <v>13.0</v>
      </c>
      <c r="H22" s="65" t="str">
        <f t="shared" ref="H22:H23" si="4">IF(ISBLANK(INDIRECT(ADDRESS(K22*2+2,3))),"",INDIRECT(ADDRESS(K22*2+2,3)))</f>
        <v>Гулинин, Тихонов </v>
      </c>
      <c r="I22" s="29"/>
      <c r="J22" s="29"/>
      <c r="K22" s="61">
        <v>3.0</v>
      </c>
      <c r="L22" s="66" t="s">
        <v>73</v>
      </c>
      <c r="M22" s="59">
        <v>1.0</v>
      </c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ht="15.75" customHeight="1">
      <c r="A23" s="58"/>
      <c r="B23" s="61">
        <v>1.0</v>
      </c>
      <c r="C23" s="62" t="str">
        <f t="shared" si="3"/>
        <v>Большаков, Зимин</v>
      </c>
      <c r="D23" s="29"/>
      <c r="E23" s="30"/>
      <c r="F23" s="63">
        <v>11.0</v>
      </c>
      <c r="G23" s="64">
        <v>6.0</v>
      </c>
      <c r="H23" s="65" t="str">
        <f t="shared" si="4"/>
        <v>Сендеров, Федотов</v>
      </c>
      <c r="I23" s="29"/>
      <c r="J23" s="29"/>
      <c r="K23" s="61">
        <v>2.0</v>
      </c>
      <c r="L23" s="66" t="s">
        <v>73</v>
      </c>
      <c r="M23" s="59">
        <v>3.0</v>
      </c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ht="15.75" customHeight="1">
      <c r="A24" s="58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7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ht="15.75" customHeight="1">
      <c r="A25" s="58"/>
      <c r="B25" s="59" t="s">
        <v>75</v>
      </c>
      <c r="L25" s="60"/>
      <c r="M25" s="67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ht="15.75" customHeight="1">
      <c r="A26" s="58"/>
      <c r="B26" s="61">
        <v>3.0</v>
      </c>
      <c r="C26" s="62" t="str">
        <f t="shared" ref="C26:C27" si="5">IF(ISBLANK(INDIRECT(ADDRESS(B26*2+2,3))),"",INDIRECT(ADDRESS(B26*2+2,3)))</f>
        <v>Гулинин, Тихонов </v>
      </c>
      <c r="D26" s="29"/>
      <c r="E26" s="30"/>
      <c r="F26" s="63">
        <v>9.0</v>
      </c>
      <c r="G26" s="64">
        <v>8.0</v>
      </c>
      <c r="H26" s="65" t="str">
        <f t="shared" ref="H26:H27" si="6">IF(ISBLANK(INDIRECT(ADDRESS(K26*2+2,3))),"",INDIRECT(ADDRESS(K26*2+2,3)))</f>
        <v>Большаков, Зимин</v>
      </c>
      <c r="I26" s="29"/>
      <c r="J26" s="29"/>
      <c r="K26" s="61">
        <v>1.0</v>
      </c>
      <c r="L26" s="66" t="s">
        <v>73</v>
      </c>
      <c r="M26" s="59">
        <v>4.0</v>
      </c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ht="15.75" customHeight="1">
      <c r="A27" s="58"/>
      <c r="B27" s="61">
        <v>4.0</v>
      </c>
      <c r="C27" s="62" t="str">
        <f t="shared" si="5"/>
        <v>Каргашин, Бейгер</v>
      </c>
      <c r="D27" s="29"/>
      <c r="E27" s="30"/>
      <c r="F27" s="63">
        <v>11.0</v>
      </c>
      <c r="G27" s="64">
        <v>8.0</v>
      </c>
      <c r="H27" s="65" t="str">
        <f t="shared" si="6"/>
        <v>Гришков, Давыдов</v>
      </c>
      <c r="I27" s="29"/>
      <c r="J27" s="29"/>
      <c r="K27" s="61">
        <v>5.0</v>
      </c>
      <c r="L27" s="66" t="s">
        <v>73</v>
      </c>
      <c r="M27" s="59">
        <v>5.0</v>
      </c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ht="15.75" customHeight="1">
      <c r="A28" s="58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7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ht="15.75" customHeight="1">
      <c r="A29" s="58"/>
      <c r="B29" s="59" t="s">
        <v>76</v>
      </c>
      <c r="L29" s="60"/>
      <c r="M29" s="67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ht="15.75" customHeight="1">
      <c r="A30" s="58"/>
      <c r="B30" s="61">
        <v>1.0</v>
      </c>
      <c r="C30" s="62" t="str">
        <f t="shared" ref="C30:C31" si="7">IF(ISBLANK(INDIRECT(ADDRESS(B30*2+2,3))),"",INDIRECT(ADDRESS(B30*2+2,3)))</f>
        <v>Большаков, Зимин</v>
      </c>
      <c r="D30" s="29"/>
      <c r="E30" s="30"/>
      <c r="F30" s="63">
        <v>8.0</v>
      </c>
      <c r="G30" s="64">
        <v>9.0</v>
      </c>
      <c r="H30" s="65" t="str">
        <f t="shared" ref="H30:H31" si="8">IF(ISBLANK(INDIRECT(ADDRESS(K30*2+2,3))),"",INDIRECT(ADDRESS(K30*2+2,3)))</f>
        <v>Каргашин, Бейгер</v>
      </c>
      <c r="I30" s="29"/>
      <c r="J30" s="29"/>
      <c r="K30" s="61">
        <v>4.0</v>
      </c>
      <c r="L30" s="66" t="s">
        <v>73</v>
      </c>
      <c r="M30" s="59">
        <v>1.0</v>
      </c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ht="15.75" customHeight="1">
      <c r="A31" s="58"/>
      <c r="B31" s="61">
        <v>2.0</v>
      </c>
      <c r="C31" s="62" t="str">
        <f t="shared" si="7"/>
        <v>Сендеров, Федотов</v>
      </c>
      <c r="D31" s="29"/>
      <c r="E31" s="30"/>
      <c r="F31" s="63">
        <v>4.0</v>
      </c>
      <c r="G31" s="64">
        <v>13.0</v>
      </c>
      <c r="H31" s="65" t="str">
        <f t="shared" si="8"/>
        <v>Гулинин, Тихонов </v>
      </c>
      <c r="I31" s="29"/>
      <c r="J31" s="29"/>
      <c r="K31" s="61">
        <v>3.0</v>
      </c>
      <c r="L31" s="66" t="s">
        <v>73</v>
      </c>
      <c r="M31" s="59">
        <v>2.0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ht="15.75" customHeight="1">
      <c r="A32" s="58"/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7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ht="15.75" customHeight="1">
      <c r="A33" s="58"/>
      <c r="B33" s="59" t="s">
        <v>77</v>
      </c>
      <c r="L33" s="60"/>
      <c r="M33" s="67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ht="15.75" customHeight="1">
      <c r="A34" s="58"/>
      <c r="B34" s="61">
        <v>4.0</v>
      </c>
      <c r="C34" s="62" t="str">
        <f t="shared" ref="C34:C35" si="9">IF(ISBLANK(INDIRECT(ADDRESS(B34*2+2,3))),"",INDIRECT(ADDRESS(B34*2+2,3)))</f>
        <v>Каргашин, Бейгер</v>
      </c>
      <c r="D34" s="29"/>
      <c r="E34" s="30"/>
      <c r="F34" s="63">
        <v>13.0</v>
      </c>
      <c r="G34" s="64">
        <v>6.0</v>
      </c>
      <c r="H34" s="65" t="str">
        <f t="shared" ref="H34:H35" si="10">IF(ISBLANK(INDIRECT(ADDRESS(K34*2+2,3))),"",INDIRECT(ADDRESS(K34*2+2,3)))</f>
        <v>Сендеров, Федотов</v>
      </c>
      <c r="I34" s="29"/>
      <c r="J34" s="29"/>
      <c r="K34" s="61">
        <v>2.0</v>
      </c>
      <c r="L34" s="66" t="s">
        <v>73</v>
      </c>
      <c r="M34" s="59">
        <v>4.0</v>
      </c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ht="15.75" customHeight="1">
      <c r="A35" s="58"/>
      <c r="B35" s="61">
        <v>5.0</v>
      </c>
      <c r="C35" s="62" t="str">
        <f t="shared" si="9"/>
        <v>Гришков, Давыдов</v>
      </c>
      <c r="D35" s="29"/>
      <c r="E35" s="30"/>
      <c r="F35" s="63">
        <v>7.0</v>
      </c>
      <c r="G35" s="64">
        <v>13.0</v>
      </c>
      <c r="H35" s="65" t="str">
        <f t="shared" si="10"/>
        <v>Большаков, Зимин</v>
      </c>
      <c r="I35" s="29"/>
      <c r="J35" s="29"/>
      <c r="K35" s="61">
        <v>1.0</v>
      </c>
      <c r="L35" s="66" t="s">
        <v>73</v>
      </c>
      <c r="M35" s="59">
        <v>6.0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ht="15.75" customHeight="1">
      <c r="A36" s="8"/>
      <c r="M36" s="73"/>
    </row>
    <row r="37" ht="15.75" customHeight="1">
      <c r="A37" s="8"/>
      <c r="M37" s="73"/>
    </row>
    <row r="38" ht="15.75" customHeight="1">
      <c r="A38" s="8"/>
      <c r="M38" s="73"/>
    </row>
    <row r="39" ht="15.75" customHeight="1">
      <c r="A39" s="8"/>
      <c r="M39" s="73"/>
    </row>
    <row r="40" ht="15.75" customHeight="1">
      <c r="A40" s="8"/>
      <c r="M40" s="73"/>
    </row>
    <row r="41" ht="15.75" customHeight="1">
      <c r="A41" s="8"/>
      <c r="M41" s="73"/>
    </row>
    <row r="42" ht="15.75" customHeight="1">
      <c r="A42" s="8"/>
      <c r="M42" s="73"/>
    </row>
    <row r="43" ht="15.75" customHeight="1">
      <c r="A43" s="8"/>
      <c r="M43" s="73"/>
    </row>
    <row r="44" ht="15.75" customHeight="1">
      <c r="A44" s="8"/>
      <c r="M44" s="73"/>
    </row>
    <row r="45" ht="15.75" customHeight="1">
      <c r="A45" s="8"/>
      <c r="M45" s="73"/>
    </row>
    <row r="46" ht="15.75" customHeight="1">
      <c r="A46" s="8"/>
      <c r="M46" s="73"/>
    </row>
    <row r="47" ht="15.75" customHeight="1">
      <c r="A47" s="8"/>
      <c r="M47" s="73"/>
    </row>
    <row r="48" ht="15.75" customHeight="1">
      <c r="A48" s="8"/>
      <c r="M48" s="73"/>
    </row>
    <row r="49" ht="15.75" customHeight="1">
      <c r="A49" s="8"/>
      <c r="M49" s="73"/>
    </row>
    <row r="50" ht="15.75" customHeight="1">
      <c r="A50" s="8"/>
      <c r="M50" s="73"/>
    </row>
    <row r="51" ht="15.75" customHeight="1">
      <c r="A51" s="8"/>
      <c r="M51" s="73"/>
    </row>
    <row r="52" ht="15.75" customHeight="1">
      <c r="A52" s="8"/>
      <c r="M52" s="73"/>
    </row>
    <row r="53" ht="15.75" customHeight="1">
      <c r="A53" s="8"/>
      <c r="M53" s="73"/>
    </row>
    <row r="54" ht="15.75" customHeight="1">
      <c r="A54" s="8"/>
      <c r="M54" s="73"/>
    </row>
    <row r="55" ht="15.75" customHeight="1">
      <c r="A55" s="8"/>
      <c r="M55" s="73"/>
    </row>
    <row r="56" ht="15.75" customHeight="1">
      <c r="A56" s="8"/>
      <c r="M56" s="73"/>
    </row>
    <row r="57" ht="15.75" customHeight="1">
      <c r="A57" s="8"/>
      <c r="M57" s="73"/>
    </row>
    <row r="58" ht="15.75" customHeight="1">
      <c r="A58" s="8"/>
      <c r="M58" s="73"/>
    </row>
    <row r="59" ht="15.75" customHeight="1">
      <c r="A59" s="8"/>
      <c r="M59" s="73"/>
    </row>
    <row r="60" ht="15.75" customHeight="1">
      <c r="A60" s="8"/>
      <c r="M60" s="73"/>
    </row>
    <row r="61" ht="15.75" customHeight="1">
      <c r="A61" s="8"/>
      <c r="M61" s="73"/>
    </row>
    <row r="62" ht="15.75" customHeight="1">
      <c r="A62" s="8"/>
      <c r="M62" s="73"/>
    </row>
    <row r="63" ht="15.75" customHeight="1">
      <c r="A63" s="8"/>
      <c r="M63" s="73"/>
    </row>
    <row r="64" ht="15.75" customHeight="1">
      <c r="A64" s="8"/>
      <c r="M64" s="73"/>
    </row>
    <row r="65" ht="15.75" customHeight="1">
      <c r="A65" s="8"/>
      <c r="M65" s="73"/>
    </row>
    <row r="66" ht="15.75" customHeight="1">
      <c r="A66" s="8"/>
      <c r="M66" s="73"/>
    </row>
    <row r="67" ht="15.75" customHeight="1">
      <c r="A67" s="8"/>
      <c r="M67" s="73"/>
    </row>
    <row r="68" ht="15.75" customHeight="1">
      <c r="A68" s="8"/>
      <c r="M68" s="73"/>
    </row>
    <row r="69" ht="15.75" customHeight="1">
      <c r="A69" s="8"/>
      <c r="M69" s="73"/>
    </row>
    <row r="70" ht="15.75" customHeight="1">
      <c r="A70" s="8"/>
      <c r="M70" s="73"/>
    </row>
    <row r="71" ht="15.75" customHeight="1">
      <c r="A71" s="8"/>
      <c r="M71" s="73"/>
    </row>
    <row r="72" ht="15.75" customHeight="1">
      <c r="A72" s="8"/>
      <c r="M72" s="73"/>
    </row>
    <row r="73" ht="15.75" customHeight="1">
      <c r="A73" s="8"/>
      <c r="M73" s="73"/>
    </row>
    <row r="74" ht="15.75" customHeight="1">
      <c r="A74" s="8"/>
      <c r="M74" s="73"/>
    </row>
    <row r="75" ht="15.75" customHeight="1">
      <c r="A75" s="8"/>
      <c r="M75" s="73"/>
    </row>
    <row r="76" ht="15.75" customHeight="1">
      <c r="A76" s="8"/>
      <c r="M76" s="73"/>
    </row>
    <row r="77" ht="15.75" customHeight="1">
      <c r="A77" s="8"/>
      <c r="M77" s="73"/>
    </row>
    <row r="78" ht="15.75" customHeight="1">
      <c r="A78" s="8"/>
      <c r="M78" s="73"/>
    </row>
    <row r="79" ht="15.75" customHeight="1">
      <c r="A79" s="8"/>
      <c r="M79" s="73"/>
    </row>
    <row r="80" ht="15.75" customHeight="1">
      <c r="A80" s="8"/>
      <c r="M80" s="73"/>
    </row>
    <row r="81" ht="15.75" customHeight="1">
      <c r="A81" s="8"/>
      <c r="M81" s="73"/>
    </row>
    <row r="82" ht="15.75" customHeight="1">
      <c r="A82" s="8"/>
      <c r="M82" s="73"/>
    </row>
    <row r="83" ht="15.75" customHeight="1">
      <c r="A83" s="8"/>
      <c r="M83" s="73"/>
    </row>
    <row r="84" ht="15.75" customHeight="1">
      <c r="A84" s="8"/>
      <c r="M84" s="73"/>
    </row>
    <row r="85" ht="15.75" customHeight="1">
      <c r="A85" s="8"/>
      <c r="M85" s="73"/>
    </row>
    <row r="86" ht="15.75" customHeight="1">
      <c r="A86" s="8"/>
      <c r="M86" s="73"/>
    </row>
    <row r="87" ht="15.75" customHeight="1">
      <c r="A87" s="8"/>
      <c r="M87" s="73"/>
    </row>
    <row r="88" ht="15.75" customHeight="1">
      <c r="A88" s="8"/>
      <c r="M88" s="73"/>
    </row>
    <row r="89" ht="15.75" customHeight="1">
      <c r="A89" s="8"/>
      <c r="M89" s="73"/>
    </row>
    <row r="90" ht="15.75" customHeight="1">
      <c r="A90" s="8"/>
      <c r="M90" s="73"/>
    </row>
    <row r="91" ht="15.75" customHeight="1">
      <c r="A91" s="8"/>
      <c r="M91" s="73"/>
    </row>
    <row r="92" ht="15.75" customHeight="1">
      <c r="A92" s="8"/>
      <c r="M92" s="73"/>
    </row>
    <row r="93" ht="15.75" customHeight="1">
      <c r="A93" s="8"/>
      <c r="M93" s="73"/>
    </row>
    <row r="94" ht="15.75" customHeight="1">
      <c r="A94" s="8"/>
      <c r="M94" s="73"/>
    </row>
    <row r="95" ht="15.75" customHeight="1">
      <c r="A95" s="8"/>
      <c r="M95" s="73"/>
    </row>
    <row r="96" ht="15.75" customHeight="1">
      <c r="A96" s="8"/>
      <c r="M96" s="73"/>
    </row>
    <row r="97" ht="15.75" customHeight="1">
      <c r="A97" s="8"/>
      <c r="M97" s="73"/>
    </row>
    <row r="98" ht="15.75" customHeight="1">
      <c r="A98" s="8"/>
      <c r="M98" s="73"/>
    </row>
    <row r="99" ht="15.75" customHeight="1">
      <c r="A99" s="8"/>
      <c r="M99" s="73"/>
    </row>
    <row r="100" ht="15.75" customHeight="1">
      <c r="A100" s="8"/>
      <c r="M100" s="73"/>
    </row>
    <row r="101" ht="15.75" customHeight="1">
      <c r="A101" s="8"/>
      <c r="M101" s="73"/>
    </row>
    <row r="102" ht="15.75" customHeight="1">
      <c r="A102" s="8"/>
      <c r="M102" s="73"/>
    </row>
    <row r="103" ht="15.75" customHeight="1">
      <c r="A103" s="8"/>
      <c r="M103" s="73"/>
    </row>
    <row r="104" ht="15.75" customHeight="1">
      <c r="A104" s="8"/>
      <c r="M104" s="73"/>
    </row>
    <row r="105" ht="15.75" customHeight="1">
      <c r="A105" s="8"/>
      <c r="M105" s="73"/>
    </row>
    <row r="106" ht="15.75" customHeight="1">
      <c r="A106" s="8"/>
      <c r="M106" s="73"/>
    </row>
    <row r="107" ht="15.75" customHeight="1">
      <c r="A107" s="8"/>
      <c r="M107" s="73"/>
    </row>
    <row r="108" ht="15.75" customHeight="1">
      <c r="A108" s="8"/>
      <c r="M108" s="73"/>
    </row>
    <row r="109" ht="15.75" customHeight="1">
      <c r="A109" s="8"/>
      <c r="M109" s="73"/>
    </row>
    <row r="110" ht="15.75" customHeight="1">
      <c r="A110" s="8"/>
      <c r="M110" s="73"/>
    </row>
    <row r="111" ht="15.75" customHeight="1">
      <c r="A111" s="8"/>
      <c r="M111" s="73"/>
    </row>
    <row r="112" ht="15.75" customHeight="1">
      <c r="A112" s="8"/>
      <c r="M112" s="73"/>
    </row>
    <row r="113" ht="15.75" customHeight="1">
      <c r="A113" s="8"/>
      <c r="M113" s="73"/>
    </row>
    <row r="114" ht="15.75" customHeight="1">
      <c r="A114" s="8"/>
      <c r="M114" s="73"/>
    </row>
    <row r="115" ht="15.75" customHeight="1">
      <c r="A115" s="8"/>
      <c r="M115" s="73"/>
    </row>
    <row r="116" ht="15.75" customHeight="1">
      <c r="A116" s="8"/>
      <c r="M116" s="73"/>
    </row>
    <row r="117" ht="15.75" customHeight="1">
      <c r="A117" s="8"/>
      <c r="M117" s="73"/>
    </row>
    <row r="118" ht="15.75" customHeight="1">
      <c r="A118" s="8"/>
      <c r="M118" s="73"/>
    </row>
    <row r="119" ht="15.75" customHeight="1">
      <c r="A119" s="8"/>
      <c r="M119" s="73"/>
    </row>
    <row r="120" ht="15.75" customHeight="1">
      <c r="A120" s="8"/>
      <c r="M120" s="73"/>
    </row>
    <row r="121" ht="15.75" customHeight="1">
      <c r="A121" s="8"/>
      <c r="M121" s="73"/>
    </row>
    <row r="122" ht="15.75" customHeight="1">
      <c r="A122" s="8"/>
      <c r="M122" s="73"/>
    </row>
    <row r="123" ht="15.75" customHeight="1">
      <c r="A123" s="8"/>
      <c r="M123" s="73"/>
    </row>
    <row r="124" ht="15.75" customHeight="1">
      <c r="A124" s="8"/>
      <c r="M124" s="73"/>
    </row>
    <row r="125" ht="15.75" customHeight="1">
      <c r="A125" s="8"/>
      <c r="M125" s="73"/>
    </row>
    <row r="126" ht="15.75" customHeight="1">
      <c r="A126" s="8"/>
      <c r="M126" s="73"/>
    </row>
    <row r="127" ht="15.75" customHeight="1">
      <c r="A127" s="8"/>
      <c r="M127" s="73"/>
    </row>
    <row r="128" ht="15.75" customHeight="1">
      <c r="A128" s="8"/>
      <c r="M128" s="73"/>
    </row>
    <row r="129" ht="15.75" customHeight="1">
      <c r="A129" s="8"/>
      <c r="M129" s="73"/>
    </row>
    <row r="130" ht="15.75" customHeight="1">
      <c r="A130" s="8"/>
      <c r="M130" s="73"/>
    </row>
    <row r="131" ht="15.75" customHeight="1">
      <c r="A131" s="8"/>
      <c r="M131" s="73"/>
    </row>
    <row r="132" ht="15.75" customHeight="1">
      <c r="A132" s="8"/>
      <c r="M132" s="73"/>
    </row>
    <row r="133" ht="15.75" customHeight="1">
      <c r="A133" s="8"/>
      <c r="M133" s="73"/>
    </row>
    <row r="134" ht="15.75" customHeight="1">
      <c r="A134" s="8"/>
      <c r="M134" s="73"/>
    </row>
    <row r="135" ht="15.75" customHeight="1">
      <c r="A135" s="8"/>
      <c r="M135" s="73"/>
    </row>
    <row r="136" ht="15.75" customHeight="1">
      <c r="A136" s="8"/>
      <c r="M136" s="73"/>
    </row>
    <row r="137" ht="15.75" customHeight="1">
      <c r="A137" s="8"/>
      <c r="M137" s="73"/>
    </row>
    <row r="138" ht="15.75" customHeight="1">
      <c r="A138" s="8"/>
      <c r="M138" s="73"/>
    </row>
    <row r="139" ht="15.75" customHeight="1">
      <c r="A139" s="8"/>
      <c r="M139" s="73"/>
    </row>
    <row r="140" ht="15.75" customHeight="1">
      <c r="A140" s="8"/>
      <c r="M140" s="73"/>
    </row>
    <row r="141" ht="15.75" customHeight="1">
      <c r="A141" s="8"/>
      <c r="M141" s="73"/>
    </row>
    <row r="142" ht="15.75" customHeight="1">
      <c r="A142" s="8"/>
      <c r="M142" s="73"/>
    </row>
    <row r="143" ht="15.75" customHeight="1">
      <c r="A143" s="8"/>
      <c r="M143" s="73"/>
    </row>
    <row r="144" ht="15.75" customHeight="1">
      <c r="A144" s="8"/>
      <c r="M144" s="73"/>
    </row>
    <row r="145" ht="15.75" customHeight="1">
      <c r="A145" s="8"/>
      <c r="M145" s="73"/>
    </row>
    <row r="146" ht="15.75" customHeight="1">
      <c r="A146" s="8"/>
      <c r="M146" s="73"/>
    </row>
    <row r="147" ht="15.75" customHeight="1">
      <c r="A147" s="8"/>
      <c r="M147" s="73"/>
    </row>
    <row r="148" ht="15.75" customHeight="1">
      <c r="A148" s="8"/>
      <c r="M148" s="73"/>
    </row>
    <row r="149" ht="15.75" customHeight="1">
      <c r="A149" s="8"/>
      <c r="M149" s="73"/>
    </row>
    <row r="150" ht="15.75" customHeight="1">
      <c r="A150" s="8"/>
      <c r="M150" s="73"/>
    </row>
    <row r="151" ht="15.75" customHeight="1">
      <c r="A151" s="8"/>
      <c r="M151" s="73"/>
    </row>
    <row r="152" ht="15.75" customHeight="1">
      <c r="A152" s="8"/>
      <c r="M152" s="73"/>
    </row>
    <row r="153" ht="15.75" customHeight="1">
      <c r="A153" s="8"/>
      <c r="M153" s="73"/>
    </row>
    <row r="154" ht="15.75" customHeight="1">
      <c r="A154" s="8"/>
      <c r="M154" s="73"/>
    </row>
    <row r="155" ht="15.75" customHeight="1">
      <c r="A155" s="8"/>
      <c r="M155" s="73"/>
    </row>
    <row r="156" ht="15.75" customHeight="1">
      <c r="A156" s="8"/>
      <c r="M156" s="73"/>
    </row>
    <row r="157" ht="15.75" customHeight="1">
      <c r="A157" s="8"/>
      <c r="M157" s="73"/>
    </row>
    <row r="158" ht="15.75" customHeight="1">
      <c r="A158" s="8"/>
      <c r="M158" s="73"/>
    </row>
    <row r="159" ht="15.75" customHeight="1">
      <c r="A159" s="8"/>
      <c r="M159" s="73"/>
    </row>
    <row r="160" ht="15.75" customHeight="1">
      <c r="A160" s="8"/>
      <c r="M160" s="73"/>
    </row>
    <row r="161" ht="15.75" customHeight="1">
      <c r="A161" s="8"/>
      <c r="M161" s="73"/>
    </row>
    <row r="162" ht="15.75" customHeight="1">
      <c r="A162" s="8"/>
      <c r="M162" s="73"/>
    </row>
    <row r="163" ht="15.75" customHeight="1">
      <c r="A163" s="8"/>
      <c r="M163" s="73"/>
    </row>
    <row r="164" ht="15.75" customHeight="1">
      <c r="A164" s="8"/>
      <c r="M164" s="73"/>
    </row>
    <row r="165" ht="15.75" customHeight="1">
      <c r="A165" s="8"/>
      <c r="M165" s="73"/>
    </row>
    <row r="166" ht="15.75" customHeight="1">
      <c r="A166" s="8"/>
      <c r="M166" s="73"/>
    </row>
    <row r="167" ht="15.75" customHeight="1">
      <c r="A167" s="8"/>
      <c r="M167" s="73"/>
    </row>
    <row r="168" ht="15.75" customHeight="1">
      <c r="A168" s="8"/>
      <c r="M168" s="73"/>
    </row>
    <row r="169" ht="15.75" customHeight="1">
      <c r="A169" s="8"/>
      <c r="M169" s="73"/>
    </row>
    <row r="170" ht="15.75" customHeight="1">
      <c r="A170" s="8"/>
      <c r="M170" s="73"/>
    </row>
    <row r="171" ht="15.75" customHeight="1">
      <c r="A171" s="8"/>
      <c r="M171" s="73"/>
    </row>
    <row r="172" ht="15.75" customHeight="1">
      <c r="A172" s="8"/>
      <c r="M172" s="73"/>
    </row>
    <row r="173" ht="15.75" customHeight="1">
      <c r="A173" s="8"/>
      <c r="M173" s="73"/>
    </row>
    <row r="174" ht="15.75" customHeight="1">
      <c r="A174" s="8"/>
      <c r="M174" s="73"/>
    </row>
    <row r="175" ht="15.75" customHeight="1">
      <c r="A175" s="8"/>
      <c r="M175" s="73"/>
    </row>
    <row r="176" ht="15.75" customHeight="1">
      <c r="A176" s="8"/>
      <c r="M176" s="73"/>
    </row>
    <row r="177" ht="15.75" customHeight="1">
      <c r="A177" s="8"/>
      <c r="M177" s="73"/>
    </row>
    <row r="178" ht="15.75" customHeight="1">
      <c r="A178" s="8"/>
      <c r="M178" s="73"/>
    </row>
    <row r="179" ht="15.75" customHeight="1">
      <c r="A179" s="8"/>
      <c r="M179" s="73"/>
    </row>
    <row r="180" ht="15.75" customHeight="1">
      <c r="A180" s="8"/>
      <c r="M180" s="73"/>
    </row>
    <row r="181" ht="15.75" customHeight="1">
      <c r="A181" s="8"/>
      <c r="M181" s="73"/>
    </row>
    <row r="182" ht="15.75" customHeight="1">
      <c r="A182" s="8"/>
      <c r="M182" s="73"/>
    </row>
    <row r="183" ht="15.75" customHeight="1">
      <c r="A183" s="8"/>
      <c r="M183" s="73"/>
    </row>
    <row r="184" ht="15.75" customHeight="1">
      <c r="A184" s="8"/>
      <c r="M184" s="73"/>
    </row>
    <row r="185" ht="15.75" customHeight="1">
      <c r="A185" s="8"/>
      <c r="M185" s="73"/>
    </row>
    <row r="186" ht="15.75" customHeight="1">
      <c r="A186" s="8"/>
      <c r="M186" s="73"/>
    </row>
    <row r="187" ht="15.75" customHeight="1">
      <c r="A187" s="8"/>
      <c r="M187" s="73"/>
    </row>
    <row r="188" ht="15.75" customHeight="1">
      <c r="A188" s="8"/>
      <c r="M188" s="73"/>
    </row>
    <row r="189" ht="15.75" customHeight="1">
      <c r="A189" s="8"/>
      <c r="M189" s="73"/>
    </row>
    <row r="190" ht="15.75" customHeight="1">
      <c r="A190" s="8"/>
      <c r="M190" s="73"/>
    </row>
    <row r="191" ht="15.75" customHeight="1">
      <c r="A191" s="8"/>
      <c r="M191" s="73"/>
    </row>
    <row r="192" ht="15.75" customHeight="1">
      <c r="A192" s="8"/>
      <c r="M192" s="73"/>
    </row>
    <row r="193" ht="15.75" customHeight="1">
      <c r="A193" s="8"/>
      <c r="M193" s="73"/>
    </row>
    <row r="194" ht="15.75" customHeight="1">
      <c r="A194" s="8"/>
      <c r="M194" s="73"/>
    </row>
    <row r="195" ht="15.75" customHeight="1">
      <c r="A195" s="8"/>
      <c r="M195" s="73"/>
    </row>
    <row r="196" ht="15.75" customHeight="1">
      <c r="A196" s="8"/>
      <c r="M196" s="73"/>
    </row>
    <row r="197" ht="15.75" customHeight="1">
      <c r="A197" s="8"/>
      <c r="M197" s="73"/>
    </row>
    <row r="198" ht="15.75" customHeight="1">
      <c r="A198" s="8"/>
      <c r="M198" s="73"/>
    </row>
    <row r="199" ht="15.75" customHeight="1">
      <c r="A199" s="8"/>
      <c r="M199" s="73"/>
    </row>
    <row r="200" ht="15.75" customHeight="1">
      <c r="A200" s="8"/>
      <c r="M200" s="73"/>
    </row>
    <row r="201" ht="15.75" customHeight="1">
      <c r="A201" s="8"/>
      <c r="M201" s="73"/>
    </row>
    <row r="202" ht="15.75" customHeight="1">
      <c r="A202" s="8"/>
      <c r="M202" s="73"/>
    </row>
    <row r="203" ht="15.75" customHeight="1">
      <c r="A203" s="8"/>
      <c r="M203" s="73"/>
    </row>
    <row r="204" ht="15.75" customHeight="1">
      <c r="A204" s="8"/>
      <c r="M204" s="73"/>
    </row>
    <row r="205" ht="15.75" customHeight="1">
      <c r="A205" s="8"/>
      <c r="M205" s="73"/>
    </row>
    <row r="206" ht="15.75" customHeight="1">
      <c r="A206" s="8"/>
      <c r="M206" s="73"/>
    </row>
    <row r="207" ht="15.75" customHeight="1">
      <c r="A207" s="8"/>
      <c r="M207" s="73"/>
    </row>
    <row r="208" ht="15.75" customHeight="1">
      <c r="A208" s="8"/>
      <c r="M208" s="73"/>
    </row>
    <row r="209" ht="15.75" customHeight="1">
      <c r="A209" s="8"/>
      <c r="M209" s="73"/>
    </row>
    <row r="210" ht="15.75" customHeight="1">
      <c r="A210" s="8"/>
      <c r="M210" s="73"/>
    </row>
    <row r="211" ht="15.75" customHeight="1">
      <c r="A211" s="8"/>
      <c r="M211" s="73"/>
    </row>
    <row r="212" ht="15.75" customHeight="1">
      <c r="A212" s="8"/>
      <c r="M212" s="73"/>
    </row>
    <row r="213" ht="15.75" customHeight="1">
      <c r="A213" s="8"/>
      <c r="M213" s="73"/>
    </row>
    <row r="214" ht="15.75" customHeight="1">
      <c r="A214" s="8"/>
      <c r="M214" s="73"/>
    </row>
    <row r="215" ht="15.75" customHeight="1">
      <c r="A215" s="8"/>
      <c r="M215" s="73"/>
    </row>
    <row r="216" ht="15.75" customHeight="1">
      <c r="A216" s="8"/>
      <c r="M216" s="73"/>
    </row>
    <row r="217" ht="15.75" customHeight="1">
      <c r="A217" s="8"/>
      <c r="M217" s="73"/>
    </row>
    <row r="218" ht="15.75" customHeight="1">
      <c r="A218" s="8"/>
      <c r="M218" s="73"/>
    </row>
    <row r="219" ht="15.75" customHeight="1">
      <c r="A219" s="8"/>
      <c r="M219" s="73"/>
    </row>
    <row r="220" ht="15.75" customHeight="1">
      <c r="A220" s="8"/>
      <c r="M220" s="73"/>
    </row>
    <row r="221" ht="15.75" customHeight="1">
      <c r="A221" s="8"/>
      <c r="M221" s="73"/>
    </row>
    <row r="222" ht="15.75" customHeight="1">
      <c r="A222" s="8"/>
      <c r="M222" s="73"/>
    </row>
    <row r="223" ht="15.75" customHeight="1">
      <c r="A223" s="8"/>
      <c r="M223" s="73"/>
    </row>
    <row r="224" ht="15.75" customHeight="1">
      <c r="A224" s="8"/>
      <c r="M224" s="73"/>
    </row>
    <row r="225" ht="15.75" customHeight="1">
      <c r="A225" s="8"/>
      <c r="M225" s="73"/>
    </row>
    <row r="226" ht="15.75" customHeight="1">
      <c r="A226" s="8"/>
      <c r="M226" s="73"/>
    </row>
    <row r="227" ht="15.75" customHeight="1">
      <c r="A227" s="8"/>
      <c r="M227" s="73"/>
    </row>
    <row r="228" ht="15.75" customHeight="1">
      <c r="A228" s="8"/>
      <c r="M228" s="73"/>
    </row>
    <row r="229" ht="15.75" customHeight="1">
      <c r="A229" s="8"/>
      <c r="M229" s="73"/>
    </row>
    <row r="230" ht="15.75" customHeight="1">
      <c r="A230" s="8"/>
      <c r="M230" s="73"/>
    </row>
    <row r="231" ht="15.75" customHeight="1">
      <c r="A231" s="8"/>
      <c r="M231" s="73"/>
    </row>
    <row r="232" ht="15.75" customHeight="1">
      <c r="A232" s="8"/>
      <c r="M232" s="73"/>
    </row>
    <row r="233" ht="15.75" customHeight="1">
      <c r="A233" s="8"/>
      <c r="M233" s="73"/>
    </row>
    <row r="234" ht="15.75" customHeight="1">
      <c r="A234" s="8"/>
      <c r="M234" s="73"/>
    </row>
    <row r="235" ht="15.75" customHeight="1">
      <c r="A235" s="8"/>
      <c r="M235" s="73"/>
    </row>
    <row r="236" ht="15.75" customHeight="1">
      <c r="A236" s="8"/>
      <c r="M236" s="73"/>
    </row>
    <row r="237" ht="15.75" customHeight="1">
      <c r="A237" s="8"/>
      <c r="M237" s="73"/>
    </row>
    <row r="238" ht="15.75" customHeight="1">
      <c r="A238" s="8"/>
      <c r="M238" s="73"/>
    </row>
    <row r="239" ht="15.75" customHeight="1">
      <c r="A239" s="8"/>
      <c r="M239" s="73"/>
    </row>
    <row r="240" ht="15.75" customHeight="1">
      <c r="A240" s="8"/>
      <c r="M240" s="73"/>
    </row>
    <row r="241" ht="15.75" customHeight="1">
      <c r="A241" s="8"/>
      <c r="M241" s="73"/>
    </row>
    <row r="242" ht="15.75" customHeight="1">
      <c r="A242" s="8"/>
      <c r="M242" s="73"/>
    </row>
    <row r="243" ht="15.75" customHeight="1">
      <c r="A243" s="8"/>
      <c r="M243" s="73"/>
    </row>
    <row r="244" ht="15.75" customHeight="1">
      <c r="A244" s="8"/>
      <c r="M244" s="73"/>
    </row>
    <row r="245" ht="15.75" customHeight="1">
      <c r="A245" s="8"/>
      <c r="M245" s="73"/>
    </row>
    <row r="246" ht="15.75" customHeight="1">
      <c r="A246" s="8"/>
      <c r="M246" s="73"/>
    </row>
    <row r="247" ht="15.75" customHeight="1">
      <c r="A247" s="8"/>
      <c r="M247" s="73"/>
    </row>
    <row r="248" ht="15.75" customHeight="1">
      <c r="A248" s="8"/>
      <c r="M248" s="73"/>
    </row>
    <row r="249" ht="15.75" customHeight="1">
      <c r="A249" s="8"/>
      <c r="M249" s="73"/>
    </row>
    <row r="250" ht="15.75" customHeight="1">
      <c r="A250" s="8"/>
      <c r="M250" s="73"/>
    </row>
    <row r="251" ht="15.75" customHeight="1">
      <c r="A251" s="8"/>
      <c r="M251" s="73"/>
    </row>
    <row r="252" ht="15.75" customHeight="1">
      <c r="A252" s="8"/>
      <c r="M252" s="73"/>
    </row>
    <row r="253" ht="15.75" customHeight="1">
      <c r="A253" s="8"/>
      <c r="M253" s="73"/>
    </row>
    <row r="254" ht="15.75" customHeight="1">
      <c r="A254" s="8"/>
      <c r="M254" s="73"/>
    </row>
    <row r="255" ht="15.75" customHeight="1">
      <c r="A255" s="8"/>
      <c r="M255" s="73"/>
    </row>
    <row r="256" ht="15.75" customHeight="1">
      <c r="A256" s="8"/>
      <c r="M256" s="73"/>
    </row>
    <row r="257" ht="15.75" customHeight="1">
      <c r="A257" s="8"/>
      <c r="M257" s="73"/>
    </row>
    <row r="258" ht="15.75" customHeight="1">
      <c r="A258" s="8"/>
      <c r="M258" s="73"/>
    </row>
    <row r="259" ht="15.75" customHeight="1">
      <c r="A259" s="8"/>
      <c r="M259" s="73"/>
    </row>
    <row r="260" ht="15.75" customHeight="1">
      <c r="A260" s="8"/>
      <c r="M260" s="73"/>
    </row>
    <row r="261" ht="15.75" customHeight="1">
      <c r="A261" s="8"/>
      <c r="M261" s="73"/>
    </row>
    <row r="262" ht="15.75" customHeight="1">
      <c r="A262" s="8"/>
      <c r="M262" s="73"/>
    </row>
    <row r="263" ht="15.75" customHeight="1">
      <c r="A263" s="8"/>
      <c r="M263" s="73"/>
    </row>
    <row r="264" ht="15.75" customHeight="1">
      <c r="A264" s="8"/>
      <c r="M264" s="73"/>
    </row>
    <row r="265" ht="15.75" customHeight="1">
      <c r="A265" s="8"/>
      <c r="M265" s="73"/>
    </row>
    <row r="266" ht="15.75" customHeight="1">
      <c r="A266" s="8"/>
      <c r="M266" s="73"/>
    </row>
    <row r="267" ht="15.75" customHeight="1">
      <c r="A267" s="8"/>
      <c r="M267" s="73"/>
    </row>
    <row r="268" ht="15.75" customHeight="1">
      <c r="A268" s="8"/>
      <c r="M268" s="73"/>
    </row>
    <row r="269" ht="15.75" customHeight="1">
      <c r="A269" s="8"/>
      <c r="M269" s="73"/>
    </row>
    <row r="270" ht="15.75" customHeight="1">
      <c r="A270" s="8"/>
      <c r="M270" s="73"/>
    </row>
    <row r="271" ht="15.75" customHeight="1">
      <c r="A271" s="8"/>
      <c r="M271" s="73"/>
    </row>
    <row r="272" ht="15.75" customHeight="1">
      <c r="A272" s="8"/>
      <c r="M272" s="73"/>
    </row>
    <row r="273" ht="15.75" customHeight="1">
      <c r="A273" s="8"/>
      <c r="M273" s="73"/>
    </row>
    <row r="274" ht="15.75" customHeight="1">
      <c r="A274" s="8"/>
      <c r="M274" s="73"/>
    </row>
    <row r="275" ht="15.75" customHeight="1">
      <c r="A275" s="8"/>
      <c r="M275" s="73"/>
    </row>
    <row r="276" ht="15.75" customHeight="1">
      <c r="A276" s="8"/>
      <c r="M276" s="73"/>
    </row>
    <row r="277" ht="15.75" customHeight="1">
      <c r="A277" s="8"/>
      <c r="M277" s="73"/>
    </row>
    <row r="278" ht="15.75" customHeight="1">
      <c r="A278" s="8"/>
      <c r="M278" s="73"/>
    </row>
    <row r="279" ht="15.75" customHeight="1">
      <c r="A279" s="8"/>
      <c r="M279" s="73"/>
    </row>
    <row r="280" ht="15.75" customHeight="1">
      <c r="A280" s="8"/>
      <c r="M280" s="73"/>
    </row>
    <row r="281" ht="15.75" customHeight="1">
      <c r="A281" s="8"/>
      <c r="M281" s="73"/>
    </row>
    <row r="282" ht="15.75" customHeight="1">
      <c r="A282" s="8"/>
      <c r="M282" s="73"/>
    </row>
    <row r="283" ht="15.75" customHeight="1">
      <c r="A283" s="8"/>
      <c r="M283" s="73"/>
    </row>
    <row r="284" ht="15.75" customHeight="1">
      <c r="A284" s="8"/>
      <c r="M284" s="73"/>
    </row>
    <row r="285" ht="15.75" customHeight="1">
      <c r="A285" s="8"/>
      <c r="M285" s="73"/>
    </row>
    <row r="286" ht="15.75" customHeight="1">
      <c r="A286" s="8"/>
      <c r="M286" s="73"/>
    </row>
    <row r="287" ht="15.75" customHeight="1">
      <c r="A287" s="8"/>
      <c r="M287" s="73"/>
    </row>
    <row r="288" ht="15.75" customHeight="1">
      <c r="A288" s="8"/>
      <c r="M288" s="73"/>
    </row>
    <row r="289" ht="15.75" customHeight="1">
      <c r="A289" s="8"/>
      <c r="M289" s="73"/>
    </row>
    <row r="290" ht="15.75" customHeight="1">
      <c r="A290" s="8"/>
      <c r="M290" s="73"/>
    </row>
    <row r="291" ht="15.75" customHeight="1">
      <c r="A291" s="8"/>
      <c r="M291" s="73"/>
    </row>
    <row r="292" ht="15.75" customHeight="1">
      <c r="A292" s="8"/>
      <c r="M292" s="73"/>
    </row>
    <row r="293" ht="15.75" customHeight="1">
      <c r="A293" s="8"/>
      <c r="M293" s="73"/>
    </row>
    <row r="294" ht="15.75" customHeight="1">
      <c r="A294" s="8"/>
      <c r="M294" s="73"/>
    </row>
    <row r="295" ht="15.75" customHeight="1">
      <c r="A295" s="8"/>
      <c r="M295" s="73"/>
    </row>
    <row r="296" ht="15.75" customHeight="1">
      <c r="A296" s="8"/>
      <c r="M296" s="73"/>
    </row>
    <row r="297" ht="15.75" customHeight="1">
      <c r="A297" s="8"/>
      <c r="M297" s="73"/>
    </row>
    <row r="298" ht="15.75" customHeight="1">
      <c r="A298" s="8"/>
      <c r="M298" s="73"/>
    </row>
    <row r="299" ht="15.75" customHeight="1">
      <c r="A299" s="8"/>
      <c r="M299" s="73"/>
    </row>
    <row r="300" ht="15.75" customHeight="1">
      <c r="A300" s="8"/>
      <c r="M300" s="73"/>
    </row>
    <row r="301" ht="15.75" customHeight="1">
      <c r="A301" s="8"/>
      <c r="M301" s="73"/>
    </row>
    <row r="302" ht="15.75" customHeight="1">
      <c r="A302" s="8"/>
      <c r="M302" s="73"/>
    </row>
    <row r="303" ht="15.75" customHeight="1">
      <c r="A303" s="8"/>
      <c r="M303" s="73"/>
    </row>
    <row r="304" ht="15.75" customHeight="1">
      <c r="A304" s="8"/>
      <c r="M304" s="73"/>
    </row>
    <row r="305" ht="15.75" customHeight="1">
      <c r="A305" s="8"/>
      <c r="M305" s="73"/>
    </row>
    <row r="306" ht="15.75" customHeight="1">
      <c r="A306" s="8"/>
      <c r="M306" s="73"/>
    </row>
    <row r="307" ht="15.75" customHeight="1">
      <c r="A307" s="8"/>
      <c r="M307" s="73"/>
    </row>
    <row r="308" ht="15.75" customHeight="1">
      <c r="A308" s="8"/>
      <c r="M308" s="73"/>
    </row>
    <row r="309" ht="15.75" customHeight="1">
      <c r="A309" s="8"/>
      <c r="M309" s="73"/>
    </row>
    <row r="310" ht="15.75" customHeight="1">
      <c r="A310" s="8"/>
      <c r="M310" s="73"/>
    </row>
    <row r="311" ht="15.75" customHeight="1">
      <c r="A311" s="8"/>
      <c r="M311" s="73"/>
    </row>
    <row r="312" ht="15.75" customHeight="1">
      <c r="A312" s="8"/>
      <c r="M312" s="73"/>
    </row>
    <row r="313" ht="15.75" customHeight="1">
      <c r="A313" s="8"/>
      <c r="M313" s="73"/>
    </row>
    <row r="314" ht="15.75" customHeight="1">
      <c r="A314" s="8"/>
      <c r="M314" s="73"/>
    </row>
    <row r="315" ht="15.75" customHeight="1">
      <c r="A315" s="8"/>
      <c r="M315" s="73"/>
    </row>
    <row r="316" ht="15.75" customHeight="1">
      <c r="A316" s="8"/>
      <c r="M316" s="73"/>
    </row>
    <row r="317" ht="15.75" customHeight="1">
      <c r="A317" s="8"/>
      <c r="M317" s="73"/>
    </row>
    <row r="318" ht="15.75" customHeight="1">
      <c r="A318" s="8"/>
      <c r="M318" s="73"/>
    </row>
    <row r="319" ht="15.75" customHeight="1">
      <c r="A319" s="8"/>
      <c r="M319" s="73"/>
    </row>
    <row r="320" ht="15.75" customHeight="1">
      <c r="A320" s="8"/>
      <c r="M320" s="73"/>
    </row>
    <row r="321" ht="15.75" customHeight="1">
      <c r="A321" s="8"/>
      <c r="M321" s="73"/>
    </row>
    <row r="322" ht="15.75" customHeight="1">
      <c r="A322" s="8"/>
      <c r="M322" s="73"/>
    </row>
    <row r="323" ht="15.75" customHeight="1">
      <c r="A323" s="8"/>
      <c r="M323" s="73"/>
    </row>
    <row r="324" ht="15.75" customHeight="1">
      <c r="A324" s="8"/>
      <c r="M324" s="73"/>
    </row>
    <row r="325" ht="15.75" customHeight="1">
      <c r="A325" s="8"/>
      <c r="M325" s="73"/>
    </row>
    <row r="326" ht="15.75" customHeight="1">
      <c r="A326" s="8"/>
      <c r="M326" s="73"/>
    </row>
    <row r="327" ht="15.75" customHeight="1">
      <c r="A327" s="8"/>
      <c r="M327" s="73"/>
    </row>
    <row r="328" ht="15.75" customHeight="1">
      <c r="A328" s="8"/>
      <c r="M328" s="73"/>
    </row>
    <row r="329" ht="15.75" customHeight="1">
      <c r="A329" s="8"/>
      <c r="M329" s="73"/>
    </row>
    <row r="330" ht="15.75" customHeight="1">
      <c r="A330" s="8"/>
      <c r="M330" s="73"/>
    </row>
    <row r="331" ht="15.75" customHeight="1">
      <c r="A331" s="8"/>
      <c r="M331" s="73"/>
    </row>
    <row r="332" ht="15.75" customHeight="1">
      <c r="A332" s="8"/>
      <c r="M332" s="73"/>
    </row>
    <row r="333" ht="15.75" customHeight="1">
      <c r="A333" s="8"/>
      <c r="M333" s="73"/>
    </row>
    <row r="334" ht="15.75" customHeight="1">
      <c r="A334" s="8"/>
      <c r="M334" s="73"/>
    </row>
    <row r="335" ht="15.75" customHeight="1">
      <c r="A335" s="8"/>
      <c r="M335" s="73"/>
    </row>
    <row r="336" ht="15.75" customHeight="1">
      <c r="A336" s="8"/>
      <c r="M336" s="73"/>
    </row>
    <row r="337" ht="15.75" customHeight="1">
      <c r="A337" s="8"/>
      <c r="M337" s="73"/>
    </row>
    <row r="338" ht="15.75" customHeight="1">
      <c r="A338" s="8"/>
      <c r="M338" s="73"/>
    </row>
    <row r="339" ht="15.75" customHeight="1">
      <c r="A339" s="8"/>
      <c r="M339" s="73"/>
    </row>
    <row r="340" ht="15.75" customHeight="1">
      <c r="A340" s="8"/>
      <c r="M340" s="73"/>
    </row>
    <row r="341" ht="15.75" customHeight="1">
      <c r="A341" s="8"/>
      <c r="M341" s="73"/>
    </row>
    <row r="342" ht="15.75" customHeight="1">
      <c r="A342" s="8"/>
      <c r="M342" s="73"/>
    </row>
    <row r="343" ht="15.75" customHeight="1">
      <c r="A343" s="8"/>
      <c r="M343" s="73"/>
    </row>
    <row r="344" ht="15.75" customHeight="1">
      <c r="A344" s="8"/>
      <c r="M344" s="73"/>
    </row>
    <row r="345" ht="15.75" customHeight="1">
      <c r="A345" s="8"/>
      <c r="M345" s="73"/>
    </row>
    <row r="346" ht="15.75" customHeight="1">
      <c r="A346" s="8"/>
      <c r="M346" s="73"/>
    </row>
    <row r="347" ht="15.75" customHeight="1">
      <c r="A347" s="8"/>
      <c r="M347" s="73"/>
    </row>
    <row r="348" ht="15.75" customHeight="1">
      <c r="A348" s="8"/>
      <c r="M348" s="73"/>
    </row>
    <row r="349" ht="15.75" customHeight="1">
      <c r="A349" s="8"/>
      <c r="M349" s="73"/>
    </row>
    <row r="350" ht="15.75" customHeight="1">
      <c r="A350" s="8"/>
      <c r="M350" s="73"/>
    </row>
    <row r="351" ht="15.75" customHeight="1">
      <c r="A351" s="8"/>
      <c r="M351" s="73"/>
    </row>
    <row r="352" ht="15.75" customHeight="1">
      <c r="A352" s="8"/>
      <c r="M352" s="73"/>
    </row>
    <row r="353" ht="15.75" customHeight="1">
      <c r="A353" s="8"/>
      <c r="M353" s="73"/>
    </row>
    <row r="354" ht="15.75" customHeight="1">
      <c r="A354" s="8"/>
      <c r="M354" s="73"/>
    </row>
    <row r="355" ht="15.75" customHeight="1">
      <c r="A355" s="8"/>
      <c r="M355" s="73"/>
    </row>
    <row r="356" ht="15.75" customHeight="1">
      <c r="A356" s="8"/>
      <c r="M356" s="73"/>
    </row>
    <row r="357" ht="15.75" customHeight="1">
      <c r="A357" s="8"/>
      <c r="M357" s="73"/>
    </row>
    <row r="358" ht="15.75" customHeight="1">
      <c r="A358" s="8"/>
      <c r="M358" s="73"/>
    </row>
    <row r="359" ht="15.75" customHeight="1">
      <c r="A359" s="8"/>
      <c r="M359" s="73"/>
    </row>
    <row r="360" ht="15.75" customHeight="1">
      <c r="A360" s="8"/>
      <c r="M360" s="73"/>
    </row>
    <row r="361" ht="15.75" customHeight="1">
      <c r="A361" s="8"/>
      <c r="M361" s="73"/>
    </row>
    <row r="362" ht="15.75" customHeight="1">
      <c r="A362" s="8"/>
      <c r="M362" s="73"/>
    </row>
    <row r="363" ht="15.75" customHeight="1">
      <c r="A363" s="8"/>
      <c r="M363" s="73"/>
    </row>
    <row r="364" ht="15.75" customHeight="1">
      <c r="A364" s="8"/>
      <c r="M364" s="73"/>
    </row>
    <row r="365" ht="15.75" customHeight="1">
      <c r="A365" s="8"/>
      <c r="M365" s="73"/>
    </row>
    <row r="366" ht="15.75" customHeight="1">
      <c r="A366" s="8"/>
      <c r="M366" s="73"/>
    </row>
    <row r="367" ht="15.75" customHeight="1">
      <c r="A367" s="8"/>
      <c r="M367" s="73"/>
    </row>
    <row r="368" ht="15.75" customHeight="1">
      <c r="A368" s="8"/>
      <c r="M368" s="73"/>
    </row>
    <row r="369" ht="15.75" customHeight="1">
      <c r="A369" s="8"/>
      <c r="M369" s="73"/>
    </row>
    <row r="370" ht="15.75" customHeight="1">
      <c r="A370" s="8"/>
      <c r="M370" s="73"/>
    </row>
    <row r="371" ht="15.75" customHeight="1">
      <c r="A371" s="8"/>
      <c r="M371" s="73"/>
    </row>
    <row r="372" ht="15.75" customHeight="1">
      <c r="A372" s="8"/>
      <c r="M372" s="73"/>
    </row>
    <row r="373" ht="15.75" customHeight="1">
      <c r="A373" s="8"/>
      <c r="M373" s="73"/>
    </row>
    <row r="374" ht="15.75" customHeight="1">
      <c r="A374" s="8"/>
      <c r="M374" s="73"/>
    </row>
    <row r="375" ht="15.75" customHeight="1">
      <c r="A375" s="8"/>
      <c r="M375" s="73"/>
    </row>
    <row r="376" ht="15.75" customHeight="1">
      <c r="A376" s="8"/>
      <c r="M376" s="73"/>
    </row>
    <row r="377" ht="15.75" customHeight="1">
      <c r="A377" s="8"/>
      <c r="M377" s="73"/>
    </row>
    <row r="378" ht="15.75" customHeight="1">
      <c r="A378" s="8"/>
      <c r="M378" s="73"/>
    </row>
    <row r="379" ht="15.75" customHeight="1">
      <c r="A379" s="8"/>
      <c r="M379" s="73"/>
    </row>
    <row r="380" ht="15.75" customHeight="1">
      <c r="A380" s="8"/>
      <c r="M380" s="73"/>
    </row>
    <row r="381" ht="15.75" customHeight="1">
      <c r="A381" s="8"/>
      <c r="M381" s="73"/>
    </row>
    <row r="382" ht="15.75" customHeight="1">
      <c r="A382" s="8"/>
      <c r="M382" s="73"/>
    </row>
    <row r="383" ht="15.75" customHeight="1">
      <c r="A383" s="8"/>
      <c r="M383" s="73"/>
    </row>
    <row r="384" ht="15.75" customHeight="1">
      <c r="A384" s="8"/>
      <c r="M384" s="73"/>
    </row>
    <row r="385" ht="15.75" customHeight="1">
      <c r="A385" s="8"/>
      <c r="M385" s="73"/>
    </row>
    <row r="386" ht="15.75" customHeight="1">
      <c r="A386" s="8"/>
      <c r="M386" s="73"/>
    </row>
    <row r="387" ht="15.75" customHeight="1">
      <c r="A387" s="8"/>
      <c r="M387" s="73"/>
    </row>
    <row r="388" ht="15.75" customHeight="1">
      <c r="A388" s="8"/>
      <c r="M388" s="73"/>
    </row>
    <row r="389" ht="15.75" customHeight="1">
      <c r="A389" s="8"/>
      <c r="M389" s="73"/>
    </row>
    <row r="390" ht="15.75" customHeight="1">
      <c r="A390" s="8"/>
      <c r="M390" s="73"/>
    </row>
    <row r="391" ht="15.75" customHeight="1">
      <c r="A391" s="8"/>
      <c r="M391" s="73"/>
    </row>
    <row r="392" ht="15.75" customHeight="1">
      <c r="A392" s="8"/>
      <c r="M392" s="73"/>
    </row>
    <row r="393" ht="15.75" customHeight="1">
      <c r="A393" s="8"/>
      <c r="M393" s="73"/>
    </row>
    <row r="394" ht="15.75" customHeight="1">
      <c r="A394" s="8"/>
      <c r="M394" s="73"/>
    </row>
    <row r="395" ht="15.75" customHeight="1">
      <c r="A395" s="8"/>
      <c r="M395" s="73"/>
    </row>
    <row r="396" ht="15.75" customHeight="1">
      <c r="A396" s="8"/>
      <c r="M396" s="73"/>
    </row>
    <row r="397" ht="15.75" customHeight="1">
      <c r="A397" s="8"/>
      <c r="M397" s="73"/>
    </row>
    <row r="398" ht="15.75" customHeight="1">
      <c r="A398" s="8"/>
      <c r="M398" s="73"/>
    </row>
    <row r="399" ht="15.75" customHeight="1">
      <c r="A399" s="8"/>
      <c r="M399" s="73"/>
    </row>
    <row r="400" ht="15.75" customHeight="1">
      <c r="A400" s="8"/>
      <c r="M400" s="73"/>
    </row>
    <row r="401" ht="15.75" customHeight="1">
      <c r="A401" s="8"/>
      <c r="M401" s="73"/>
    </row>
    <row r="402" ht="15.75" customHeight="1">
      <c r="A402" s="8"/>
      <c r="M402" s="73"/>
    </row>
    <row r="403" ht="15.75" customHeight="1">
      <c r="A403" s="8"/>
      <c r="M403" s="73"/>
    </row>
    <row r="404" ht="15.75" customHeight="1">
      <c r="A404" s="8"/>
      <c r="M404" s="73"/>
    </row>
    <row r="405" ht="15.75" customHeight="1">
      <c r="A405" s="8"/>
      <c r="M405" s="73"/>
    </row>
    <row r="406" ht="15.75" customHeight="1">
      <c r="A406" s="8"/>
      <c r="M406" s="73"/>
    </row>
    <row r="407" ht="15.75" customHeight="1">
      <c r="A407" s="8"/>
      <c r="M407" s="73"/>
    </row>
    <row r="408" ht="15.75" customHeight="1">
      <c r="A408" s="8"/>
      <c r="M408" s="73"/>
    </row>
    <row r="409" ht="15.75" customHeight="1">
      <c r="A409" s="8"/>
      <c r="M409" s="73"/>
    </row>
    <row r="410" ht="15.75" customHeight="1">
      <c r="A410" s="8"/>
      <c r="M410" s="73"/>
    </row>
    <row r="411" ht="15.75" customHeight="1">
      <c r="A411" s="8"/>
      <c r="M411" s="73"/>
    </row>
    <row r="412" ht="15.75" customHeight="1">
      <c r="A412" s="8"/>
      <c r="M412" s="73"/>
    </row>
    <row r="413" ht="15.75" customHeight="1">
      <c r="A413" s="8"/>
      <c r="M413" s="73"/>
    </row>
    <row r="414" ht="15.75" customHeight="1">
      <c r="A414" s="8"/>
      <c r="M414" s="73"/>
    </row>
    <row r="415" ht="15.75" customHeight="1">
      <c r="A415" s="8"/>
      <c r="M415" s="73"/>
    </row>
    <row r="416" ht="15.75" customHeight="1">
      <c r="A416" s="8"/>
      <c r="M416" s="73"/>
    </row>
    <row r="417" ht="15.75" customHeight="1">
      <c r="A417" s="8"/>
      <c r="M417" s="73"/>
    </row>
    <row r="418" ht="15.75" customHeight="1">
      <c r="A418" s="8"/>
      <c r="M418" s="73"/>
    </row>
    <row r="419" ht="15.75" customHeight="1">
      <c r="A419" s="8"/>
      <c r="M419" s="73"/>
    </row>
    <row r="420" ht="15.75" customHeight="1">
      <c r="A420" s="8"/>
      <c r="M420" s="73"/>
    </row>
    <row r="421" ht="15.75" customHeight="1">
      <c r="A421" s="8"/>
      <c r="M421" s="73"/>
    </row>
    <row r="422" ht="15.75" customHeight="1">
      <c r="A422" s="8"/>
      <c r="M422" s="73"/>
    </row>
    <row r="423" ht="15.75" customHeight="1">
      <c r="A423" s="8"/>
      <c r="M423" s="73"/>
    </row>
    <row r="424" ht="15.75" customHeight="1">
      <c r="A424" s="8"/>
      <c r="M424" s="73"/>
    </row>
    <row r="425" ht="15.75" customHeight="1">
      <c r="A425" s="8"/>
      <c r="M425" s="73"/>
    </row>
    <row r="426" ht="15.75" customHeight="1">
      <c r="A426" s="8"/>
      <c r="M426" s="73"/>
    </row>
    <row r="427" ht="15.75" customHeight="1">
      <c r="A427" s="8"/>
      <c r="M427" s="73"/>
    </row>
    <row r="428" ht="15.75" customHeight="1">
      <c r="A428" s="8"/>
      <c r="M428" s="73"/>
    </row>
    <row r="429" ht="15.75" customHeight="1">
      <c r="A429" s="8"/>
      <c r="M429" s="73"/>
    </row>
    <row r="430" ht="15.75" customHeight="1">
      <c r="A430" s="8"/>
      <c r="M430" s="73"/>
    </row>
    <row r="431" ht="15.75" customHeight="1">
      <c r="A431" s="8"/>
      <c r="M431" s="73"/>
    </row>
    <row r="432" ht="15.75" customHeight="1">
      <c r="A432" s="8"/>
      <c r="M432" s="73"/>
    </row>
    <row r="433" ht="15.75" customHeight="1">
      <c r="A433" s="8"/>
      <c r="M433" s="73"/>
    </row>
    <row r="434" ht="15.75" customHeight="1">
      <c r="A434" s="8"/>
      <c r="M434" s="73"/>
    </row>
    <row r="435" ht="15.75" customHeight="1">
      <c r="A435" s="8"/>
      <c r="M435" s="73"/>
    </row>
    <row r="436" ht="15.75" customHeight="1">
      <c r="A436" s="8"/>
      <c r="M436" s="73"/>
    </row>
    <row r="437" ht="15.75" customHeight="1">
      <c r="A437" s="8"/>
      <c r="M437" s="73"/>
    </row>
    <row r="438" ht="15.75" customHeight="1">
      <c r="A438" s="8"/>
      <c r="M438" s="73"/>
    </row>
    <row r="439" ht="15.75" customHeight="1">
      <c r="A439" s="8"/>
      <c r="M439" s="73"/>
    </row>
    <row r="440" ht="15.75" customHeight="1">
      <c r="A440" s="8"/>
      <c r="M440" s="73"/>
    </row>
    <row r="441" ht="15.75" customHeight="1">
      <c r="A441" s="8"/>
      <c r="M441" s="73"/>
    </row>
    <row r="442" ht="15.75" customHeight="1">
      <c r="A442" s="8"/>
      <c r="M442" s="73"/>
    </row>
    <row r="443" ht="15.75" customHeight="1">
      <c r="A443" s="8"/>
      <c r="M443" s="73"/>
    </row>
    <row r="444" ht="15.75" customHeight="1">
      <c r="A444" s="8"/>
      <c r="M444" s="73"/>
    </row>
    <row r="445" ht="15.75" customHeight="1">
      <c r="A445" s="8"/>
      <c r="M445" s="73"/>
    </row>
    <row r="446" ht="15.75" customHeight="1">
      <c r="A446" s="8"/>
      <c r="M446" s="73"/>
    </row>
    <row r="447" ht="15.75" customHeight="1">
      <c r="A447" s="8"/>
      <c r="M447" s="73"/>
    </row>
    <row r="448" ht="15.75" customHeight="1">
      <c r="A448" s="8"/>
      <c r="M448" s="73"/>
    </row>
    <row r="449" ht="15.75" customHeight="1">
      <c r="A449" s="8"/>
      <c r="M449" s="73"/>
    </row>
    <row r="450" ht="15.75" customHeight="1">
      <c r="A450" s="8"/>
      <c r="M450" s="73"/>
    </row>
    <row r="451" ht="15.75" customHeight="1">
      <c r="A451" s="8"/>
      <c r="M451" s="73"/>
    </row>
    <row r="452" ht="15.75" customHeight="1">
      <c r="A452" s="8"/>
      <c r="M452" s="73"/>
    </row>
    <row r="453" ht="15.75" customHeight="1">
      <c r="A453" s="8"/>
      <c r="M453" s="73"/>
    </row>
    <row r="454" ht="15.75" customHeight="1">
      <c r="A454" s="8"/>
      <c r="M454" s="73"/>
    </row>
    <row r="455" ht="15.75" customHeight="1">
      <c r="A455" s="8"/>
      <c r="M455" s="73"/>
    </row>
    <row r="456" ht="15.75" customHeight="1">
      <c r="A456" s="8"/>
      <c r="M456" s="73"/>
    </row>
    <row r="457" ht="15.75" customHeight="1">
      <c r="A457" s="8"/>
      <c r="M457" s="73"/>
    </row>
    <row r="458" ht="15.75" customHeight="1">
      <c r="A458" s="8"/>
      <c r="M458" s="73"/>
    </row>
    <row r="459" ht="15.75" customHeight="1">
      <c r="A459" s="8"/>
      <c r="M459" s="73"/>
    </row>
    <row r="460" ht="15.75" customHeight="1">
      <c r="A460" s="8"/>
      <c r="M460" s="73"/>
    </row>
    <row r="461" ht="15.75" customHeight="1">
      <c r="A461" s="8"/>
      <c r="M461" s="73"/>
    </row>
    <row r="462" ht="15.75" customHeight="1">
      <c r="A462" s="8"/>
      <c r="M462" s="73"/>
    </row>
    <row r="463" ht="15.75" customHeight="1">
      <c r="A463" s="8"/>
      <c r="M463" s="73"/>
    </row>
    <row r="464" ht="15.75" customHeight="1">
      <c r="A464" s="8"/>
      <c r="M464" s="73"/>
    </row>
    <row r="465" ht="15.75" customHeight="1">
      <c r="A465" s="8"/>
      <c r="M465" s="73"/>
    </row>
    <row r="466" ht="15.75" customHeight="1">
      <c r="A466" s="8"/>
      <c r="M466" s="73"/>
    </row>
    <row r="467" ht="15.75" customHeight="1">
      <c r="A467" s="8"/>
      <c r="M467" s="73"/>
    </row>
    <row r="468" ht="15.75" customHeight="1">
      <c r="A468" s="8"/>
      <c r="M468" s="73"/>
    </row>
    <row r="469" ht="15.75" customHeight="1">
      <c r="A469" s="8"/>
      <c r="M469" s="73"/>
    </row>
    <row r="470" ht="15.75" customHeight="1">
      <c r="A470" s="8"/>
      <c r="M470" s="73"/>
    </row>
    <row r="471" ht="15.75" customHeight="1">
      <c r="A471" s="8"/>
      <c r="M471" s="73"/>
    </row>
    <row r="472" ht="15.75" customHeight="1">
      <c r="A472" s="8"/>
      <c r="M472" s="73"/>
    </row>
    <row r="473" ht="15.75" customHeight="1">
      <c r="A473" s="8"/>
      <c r="M473" s="73"/>
    </row>
    <row r="474" ht="15.75" customHeight="1">
      <c r="A474" s="8"/>
      <c r="M474" s="73"/>
    </row>
    <row r="475" ht="15.75" customHeight="1">
      <c r="A475" s="8"/>
      <c r="M475" s="73"/>
    </row>
    <row r="476" ht="15.75" customHeight="1">
      <c r="A476" s="8"/>
      <c r="M476" s="73"/>
    </row>
    <row r="477" ht="15.75" customHeight="1">
      <c r="A477" s="8"/>
      <c r="M477" s="73"/>
    </row>
    <row r="478" ht="15.75" customHeight="1">
      <c r="A478" s="8"/>
      <c r="M478" s="73"/>
    </row>
    <row r="479" ht="15.75" customHeight="1">
      <c r="A479" s="8"/>
      <c r="M479" s="73"/>
    </row>
    <row r="480" ht="15.75" customHeight="1">
      <c r="A480" s="8"/>
      <c r="M480" s="73"/>
    </row>
    <row r="481" ht="15.75" customHeight="1">
      <c r="A481" s="8"/>
      <c r="M481" s="73"/>
    </row>
    <row r="482" ht="15.75" customHeight="1">
      <c r="A482" s="8"/>
      <c r="M482" s="73"/>
    </row>
    <row r="483" ht="15.75" customHeight="1">
      <c r="A483" s="8"/>
      <c r="M483" s="73"/>
    </row>
    <row r="484" ht="15.75" customHeight="1">
      <c r="A484" s="8"/>
      <c r="M484" s="73"/>
    </row>
    <row r="485" ht="15.75" customHeight="1">
      <c r="A485" s="8"/>
      <c r="M485" s="73"/>
    </row>
    <row r="486" ht="15.75" customHeight="1">
      <c r="A486" s="8"/>
      <c r="M486" s="73"/>
    </row>
    <row r="487" ht="15.75" customHeight="1">
      <c r="A487" s="8"/>
      <c r="M487" s="73"/>
    </row>
    <row r="488" ht="15.75" customHeight="1">
      <c r="A488" s="8"/>
      <c r="M488" s="73"/>
    </row>
    <row r="489" ht="15.75" customHeight="1">
      <c r="A489" s="8"/>
      <c r="M489" s="73"/>
    </row>
    <row r="490" ht="15.75" customHeight="1">
      <c r="A490" s="8"/>
      <c r="M490" s="73"/>
    </row>
    <row r="491" ht="15.75" customHeight="1">
      <c r="A491" s="8"/>
      <c r="M491" s="73"/>
    </row>
    <row r="492" ht="15.75" customHeight="1">
      <c r="A492" s="8"/>
      <c r="M492" s="73"/>
    </row>
    <row r="493" ht="15.75" customHeight="1">
      <c r="A493" s="8"/>
      <c r="M493" s="73"/>
    </row>
    <row r="494" ht="15.75" customHeight="1">
      <c r="A494" s="8"/>
      <c r="M494" s="73"/>
    </row>
    <row r="495" ht="15.75" customHeight="1">
      <c r="A495" s="8"/>
      <c r="M495" s="73"/>
    </row>
    <row r="496" ht="15.75" customHeight="1">
      <c r="A496" s="8"/>
      <c r="M496" s="73"/>
    </row>
    <row r="497" ht="15.75" customHeight="1">
      <c r="A497" s="8"/>
      <c r="M497" s="73"/>
    </row>
    <row r="498" ht="15.75" customHeight="1">
      <c r="A498" s="8"/>
      <c r="M498" s="73"/>
    </row>
    <row r="499" ht="15.75" customHeight="1">
      <c r="A499" s="8"/>
      <c r="M499" s="73"/>
    </row>
    <row r="500" ht="15.75" customHeight="1">
      <c r="A500" s="8"/>
      <c r="M500" s="73"/>
    </row>
    <row r="501" ht="15.75" customHeight="1">
      <c r="A501" s="8"/>
      <c r="M501" s="73"/>
    </row>
    <row r="502" ht="15.75" customHeight="1">
      <c r="A502" s="8"/>
      <c r="M502" s="73"/>
    </row>
    <row r="503" ht="15.75" customHeight="1">
      <c r="A503" s="8"/>
      <c r="M503" s="73"/>
    </row>
    <row r="504" ht="15.75" customHeight="1">
      <c r="A504" s="8"/>
      <c r="M504" s="73"/>
    </row>
    <row r="505" ht="15.75" customHeight="1">
      <c r="A505" s="8"/>
      <c r="M505" s="73"/>
    </row>
    <row r="506" ht="15.75" customHeight="1">
      <c r="A506" s="8"/>
      <c r="M506" s="73"/>
    </row>
    <row r="507" ht="15.75" customHeight="1">
      <c r="A507" s="8"/>
      <c r="M507" s="73"/>
    </row>
    <row r="508" ht="15.75" customHeight="1">
      <c r="A508" s="8"/>
      <c r="M508" s="73"/>
    </row>
    <row r="509" ht="15.75" customHeight="1">
      <c r="A509" s="8"/>
      <c r="M509" s="73"/>
    </row>
    <row r="510" ht="15.75" customHeight="1">
      <c r="A510" s="8"/>
      <c r="M510" s="73"/>
    </row>
    <row r="511" ht="15.75" customHeight="1">
      <c r="A511" s="8"/>
      <c r="M511" s="73"/>
    </row>
    <row r="512" ht="15.75" customHeight="1">
      <c r="A512" s="8"/>
      <c r="M512" s="73"/>
    </row>
    <row r="513" ht="15.75" customHeight="1">
      <c r="A513" s="8"/>
      <c r="M513" s="73"/>
    </row>
    <row r="514" ht="15.75" customHeight="1">
      <c r="A514" s="8"/>
      <c r="M514" s="73"/>
    </row>
    <row r="515" ht="15.75" customHeight="1">
      <c r="A515" s="8"/>
      <c r="M515" s="73"/>
    </row>
    <row r="516" ht="15.75" customHeight="1">
      <c r="A516" s="8"/>
      <c r="M516" s="73"/>
    </row>
    <row r="517" ht="15.75" customHeight="1">
      <c r="A517" s="8"/>
      <c r="M517" s="73"/>
    </row>
    <row r="518" ht="15.75" customHeight="1">
      <c r="A518" s="8"/>
      <c r="M518" s="73"/>
    </row>
    <row r="519" ht="15.75" customHeight="1">
      <c r="A519" s="8"/>
      <c r="M519" s="73"/>
    </row>
    <row r="520" ht="15.75" customHeight="1">
      <c r="A520" s="8"/>
      <c r="M520" s="73"/>
    </row>
    <row r="521" ht="15.75" customHeight="1">
      <c r="A521" s="8"/>
      <c r="M521" s="73"/>
    </row>
    <row r="522" ht="15.75" customHeight="1">
      <c r="A522" s="8"/>
      <c r="M522" s="73"/>
    </row>
    <row r="523" ht="15.75" customHeight="1">
      <c r="A523" s="8"/>
      <c r="M523" s="73"/>
    </row>
    <row r="524" ht="15.75" customHeight="1">
      <c r="A524" s="8"/>
      <c r="M524" s="73"/>
    </row>
    <row r="525" ht="15.75" customHeight="1">
      <c r="A525" s="8"/>
      <c r="M525" s="73"/>
    </row>
    <row r="526" ht="15.75" customHeight="1">
      <c r="A526" s="8"/>
      <c r="M526" s="73"/>
    </row>
    <row r="527" ht="15.75" customHeight="1">
      <c r="A527" s="8"/>
      <c r="M527" s="73"/>
    </row>
    <row r="528" ht="15.75" customHeight="1">
      <c r="A528" s="8"/>
      <c r="M528" s="73"/>
    </row>
    <row r="529" ht="15.75" customHeight="1">
      <c r="A529" s="8"/>
      <c r="M529" s="73"/>
    </row>
    <row r="530" ht="15.75" customHeight="1">
      <c r="A530" s="8"/>
      <c r="M530" s="73"/>
    </row>
    <row r="531" ht="15.75" customHeight="1">
      <c r="A531" s="8"/>
      <c r="M531" s="73"/>
    </row>
    <row r="532" ht="15.75" customHeight="1">
      <c r="A532" s="8"/>
      <c r="M532" s="73"/>
    </row>
    <row r="533" ht="15.75" customHeight="1">
      <c r="A533" s="8"/>
      <c r="M533" s="73"/>
    </row>
    <row r="534" ht="15.75" customHeight="1">
      <c r="A534" s="8"/>
      <c r="M534" s="73"/>
    </row>
    <row r="535" ht="15.75" customHeight="1">
      <c r="A535" s="8"/>
      <c r="M535" s="73"/>
    </row>
    <row r="536" ht="15.75" customHeight="1">
      <c r="A536" s="8"/>
      <c r="M536" s="73"/>
    </row>
    <row r="537" ht="15.75" customHeight="1">
      <c r="A537" s="8"/>
      <c r="M537" s="73"/>
    </row>
    <row r="538" ht="15.75" customHeight="1">
      <c r="A538" s="8"/>
      <c r="M538" s="73"/>
    </row>
    <row r="539" ht="15.75" customHeight="1">
      <c r="A539" s="8"/>
      <c r="M539" s="73"/>
    </row>
    <row r="540" ht="15.75" customHeight="1">
      <c r="A540" s="8"/>
      <c r="M540" s="73"/>
    </row>
    <row r="541" ht="15.75" customHeight="1">
      <c r="A541" s="8"/>
      <c r="M541" s="73"/>
    </row>
    <row r="542" ht="15.75" customHeight="1">
      <c r="A542" s="8"/>
      <c r="M542" s="73"/>
    </row>
    <row r="543" ht="15.75" customHeight="1">
      <c r="A543" s="8"/>
      <c r="M543" s="73"/>
    </row>
    <row r="544" ht="15.75" customHeight="1">
      <c r="A544" s="8"/>
      <c r="M544" s="73"/>
    </row>
    <row r="545" ht="15.75" customHeight="1">
      <c r="A545" s="8"/>
      <c r="M545" s="73"/>
    </row>
    <row r="546" ht="15.75" customHeight="1">
      <c r="A546" s="8"/>
      <c r="M546" s="73"/>
    </row>
    <row r="547" ht="15.75" customHeight="1">
      <c r="A547" s="8"/>
      <c r="M547" s="73"/>
    </row>
    <row r="548" ht="15.75" customHeight="1">
      <c r="A548" s="8"/>
      <c r="M548" s="73"/>
    </row>
    <row r="549" ht="15.75" customHeight="1">
      <c r="A549" s="8"/>
      <c r="M549" s="73"/>
    </row>
    <row r="550" ht="15.75" customHeight="1">
      <c r="A550" s="8"/>
      <c r="M550" s="73"/>
    </row>
    <row r="551" ht="15.75" customHeight="1">
      <c r="A551" s="8"/>
      <c r="M551" s="73"/>
    </row>
    <row r="552" ht="15.75" customHeight="1">
      <c r="A552" s="8"/>
      <c r="M552" s="73"/>
    </row>
    <row r="553" ht="15.75" customHeight="1">
      <c r="A553" s="8"/>
      <c r="M553" s="73"/>
    </row>
    <row r="554" ht="15.75" customHeight="1">
      <c r="A554" s="8"/>
      <c r="M554" s="73"/>
    </row>
    <row r="555" ht="15.75" customHeight="1">
      <c r="A555" s="8"/>
      <c r="M555" s="73"/>
    </row>
    <row r="556" ht="15.75" customHeight="1">
      <c r="A556" s="8"/>
      <c r="M556" s="73"/>
    </row>
    <row r="557" ht="15.75" customHeight="1">
      <c r="A557" s="8"/>
      <c r="M557" s="73"/>
    </row>
    <row r="558" ht="15.75" customHeight="1">
      <c r="A558" s="8"/>
      <c r="M558" s="73"/>
    </row>
    <row r="559" ht="15.75" customHeight="1">
      <c r="A559" s="8"/>
      <c r="M559" s="73"/>
    </row>
    <row r="560" ht="15.75" customHeight="1">
      <c r="A560" s="8"/>
      <c r="M560" s="73"/>
    </row>
    <row r="561" ht="15.75" customHeight="1">
      <c r="A561" s="8"/>
      <c r="M561" s="73"/>
    </row>
    <row r="562" ht="15.75" customHeight="1">
      <c r="A562" s="8"/>
      <c r="M562" s="73"/>
    </row>
    <row r="563" ht="15.75" customHeight="1">
      <c r="A563" s="8"/>
      <c r="M563" s="73"/>
    </row>
    <row r="564" ht="15.75" customHeight="1">
      <c r="A564" s="8"/>
      <c r="M564" s="73"/>
    </row>
    <row r="565" ht="15.75" customHeight="1">
      <c r="A565" s="8"/>
      <c r="M565" s="73"/>
    </row>
    <row r="566" ht="15.75" customHeight="1">
      <c r="A566" s="8"/>
      <c r="M566" s="73"/>
    </row>
    <row r="567" ht="15.75" customHeight="1">
      <c r="A567" s="8"/>
      <c r="M567" s="73"/>
    </row>
    <row r="568" ht="15.75" customHeight="1">
      <c r="A568" s="8"/>
      <c r="M568" s="73"/>
    </row>
    <row r="569" ht="15.75" customHeight="1">
      <c r="A569" s="8"/>
      <c r="M569" s="73"/>
    </row>
    <row r="570" ht="15.75" customHeight="1">
      <c r="A570" s="8"/>
      <c r="M570" s="73"/>
    </row>
    <row r="571" ht="15.75" customHeight="1">
      <c r="A571" s="8"/>
      <c r="M571" s="73"/>
    </row>
    <row r="572" ht="15.75" customHeight="1">
      <c r="A572" s="8"/>
      <c r="M572" s="73"/>
    </row>
    <row r="573" ht="15.75" customHeight="1">
      <c r="A573" s="8"/>
      <c r="M573" s="73"/>
    </row>
    <row r="574" ht="15.75" customHeight="1">
      <c r="A574" s="8"/>
      <c r="M574" s="73"/>
    </row>
    <row r="575" ht="15.75" customHeight="1">
      <c r="A575" s="8"/>
      <c r="M575" s="73"/>
    </row>
    <row r="576" ht="15.75" customHeight="1">
      <c r="A576" s="8"/>
      <c r="M576" s="73"/>
    </row>
    <row r="577" ht="15.75" customHeight="1">
      <c r="A577" s="8"/>
      <c r="M577" s="73"/>
    </row>
    <row r="578" ht="15.75" customHeight="1">
      <c r="A578" s="8"/>
      <c r="M578" s="73"/>
    </row>
    <row r="579" ht="15.75" customHeight="1">
      <c r="A579" s="8"/>
      <c r="M579" s="73"/>
    </row>
    <row r="580" ht="15.75" customHeight="1">
      <c r="A580" s="8"/>
      <c r="M580" s="73"/>
    </row>
    <row r="581" ht="15.75" customHeight="1">
      <c r="A581" s="8"/>
      <c r="M581" s="73"/>
    </row>
    <row r="582" ht="15.75" customHeight="1">
      <c r="A582" s="8"/>
      <c r="M582" s="73"/>
    </row>
    <row r="583" ht="15.75" customHeight="1">
      <c r="A583" s="8"/>
      <c r="M583" s="73"/>
    </row>
    <row r="584" ht="15.75" customHeight="1">
      <c r="A584" s="8"/>
      <c r="M584" s="73"/>
    </row>
    <row r="585" ht="15.75" customHeight="1">
      <c r="A585" s="8"/>
      <c r="M585" s="73"/>
    </row>
    <row r="586" ht="15.75" customHeight="1">
      <c r="A586" s="8"/>
      <c r="M586" s="73"/>
    </row>
    <row r="587" ht="15.75" customHeight="1">
      <c r="A587" s="8"/>
      <c r="M587" s="73"/>
    </row>
    <row r="588" ht="15.75" customHeight="1">
      <c r="A588" s="8"/>
      <c r="M588" s="73"/>
    </row>
    <row r="589" ht="15.75" customHeight="1">
      <c r="A589" s="8"/>
      <c r="M589" s="73"/>
    </row>
    <row r="590" ht="15.75" customHeight="1">
      <c r="A590" s="8"/>
      <c r="M590" s="73"/>
    </row>
    <row r="591" ht="15.75" customHeight="1">
      <c r="A591" s="8"/>
      <c r="M591" s="73"/>
    </row>
    <row r="592" ht="15.75" customHeight="1">
      <c r="A592" s="8"/>
      <c r="M592" s="73"/>
    </row>
    <row r="593" ht="15.75" customHeight="1">
      <c r="A593" s="8"/>
      <c r="M593" s="73"/>
    </row>
    <row r="594" ht="15.75" customHeight="1">
      <c r="A594" s="8"/>
      <c r="M594" s="73"/>
    </row>
    <row r="595" ht="15.75" customHeight="1">
      <c r="A595" s="8"/>
      <c r="M595" s="73"/>
    </row>
    <row r="596" ht="15.75" customHeight="1">
      <c r="A596" s="8"/>
      <c r="M596" s="73"/>
    </row>
    <row r="597" ht="15.75" customHeight="1">
      <c r="A597" s="8"/>
      <c r="M597" s="73"/>
    </row>
    <row r="598" ht="15.75" customHeight="1">
      <c r="A598" s="8"/>
      <c r="M598" s="73"/>
    </row>
    <row r="599" ht="15.75" customHeight="1">
      <c r="A599" s="8"/>
      <c r="M599" s="73"/>
    </row>
    <row r="600" ht="15.75" customHeight="1">
      <c r="A600" s="8"/>
      <c r="M600" s="73"/>
    </row>
    <row r="601" ht="15.75" customHeight="1">
      <c r="A601" s="8"/>
      <c r="M601" s="73"/>
    </row>
    <row r="602" ht="15.75" customHeight="1">
      <c r="A602" s="8"/>
      <c r="M602" s="73"/>
    </row>
    <row r="603" ht="15.75" customHeight="1">
      <c r="A603" s="8"/>
      <c r="M603" s="73"/>
    </row>
    <row r="604" ht="15.75" customHeight="1">
      <c r="A604" s="8"/>
      <c r="M604" s="73"/>
    </row>
    <row r="605" ht="15.75" customHeight="1">
      <c r="A605" s="8"/>
      <c r="M605" s="73"/>
    </row>
    <row r="606" ht="15.75" customHeight="1">
      <c r="A606" s="8"/>
      <c r="M606" s="73"/>
    </row>
    <row r="607" ht="15.75" customHeight="1">
      <c r="A607" s="8"/>
      <c r="M607" s="73"/>
    </row>
    <row r="608" ht="15.75" customHeight="1">
      <c r="A608" s="8"/>
      <c r="M608" s="73"/>
    </row>
    <row r="609" ht="15.75" customHeight="1">
      <c r="A609" s="8"/>
      <c r="M609" s="73"/>
    </row>
    <row r="610" ht="15.75" customHeight="1">
      <c r="A610" s="8"/>
      <c r="M610" s="73"/>
    </row>
    <row r="611" ht="15.75" customHeight="1">
      <c r="A611" s="8"/>
      <c r="M611" s="73"/>
    </row>
    <row r="612" ht="15.75" customHeight="1">
      <c r="A612" s="8"/>
      <c r="M612" s="73"/>
    </row>
    <row r="613" ht="15.75" customHeight="1">
      <c r="A613" s="8"/>
      <c r="M613" s="73"/>
    </row>
    <row r="614" ht="15.75" customHeight="1">
      <c r="A614" s="8"/>
      <c r="M614" s="73"/>
    </row>
    <row r="615" ht="15.75" customHeight="1">
      <c r="A615" s="8"/>
      <c r="M615" s="73"/>
    </row>
    <row r="616" ht="15.75" customHeight="1">
      <c r="A616" s="8"/>
      <c r="M616" s="73"/>
    </row>
    <row r="617" ht="15.75" customHeight="1">
      <c r="A617" s="8"/>
      <c r="M617" s="73"/>
    </row>
    <row r="618" ht="15.75" customHeight="1">
      <c r="A618" s="8"/>
      <c r="M618" s="73"/>
    </row>
    <row r="619" ht="15.75" customHeight="1">
      <c r="A619" s="8"/>
      <c r="M619" s="73"/>
    </row>
    <row r="620" ht="15.75" customHeight="1">
      <c r="A620" s="8"/>
      <c r="M620" s="73"/>
    </row>
    <row r="621" ht="15.75" customHeight="1">
      <c r="A621" s="8"/>
      <c r="M621" s="73"/>
    </row>
    <row r="622" ht="15.75" customHeight="1">
      <c r="A622" s="8"/>
      <c r="M622" s="73"/>
    </row>
    <row r="623" ht="15.75" customHeight="1">
      <c r="A623" s="8"/>
      <c r="M623" s="73"/>
    </row>
    <row r="624" ht="15.75" customHeight="1">
      <c r="A624" s="8"/>
      <c r="M624" s="73"/>
    </row>
    <row r="625" ht="15.75" customHeight="1">
      <c r="A625" s="8"/>
      <c r="M625" s="73"/>
    </row>
    <row r="626" ht="15.75" customHeight="1">
      <c r="A626" s="8"/>
      <c r="M626" s="73"/>
    </row>
    <row r="627" ht="15.75" customHeight="1">
      <c r="A627" s="8"/>
      <c r="M627" s="73"/>
    </row>
    <row r="628" ht="15.75" customHeight="1">
      <c r="A628" s="8"/>
      <c r="M628" s="73"/>
    </row>
    <row r="629" ht="15.75" customHeight="1">
      <c r="A629" s="8"/>
      <c r="M629" s="73"/>
    </row>
    <row r="630" ht="15.75" customHeight="1">
      <c r="A630" s="8"/>
      <c r="M630" s="73"/>
    </row>
    <row r="631" ht="15.75" customHeight="1">
      <c r="A631" s="8"/>
      <c r="M631" s="73"/>
    </row>
    <row r="632" ht="15.75" customHeight="1">
      <c r="A632" s="8"/>
      <c r="M632" s="73"/>
    </row>
    <row r="633" ht="15.75" customHeight="1">
      <c r="A633" s="8"/>
      <c r="M633" s="73"/>
    </row>
    <row r="634" ht="15.75" customHeight="1">
      <c r="A634" s="8"/>
      <c r="M634" s="73"/>
    </row>
    <row r="635" ht="15.75" customHeight="1">
      <c r="A635" s="8"/>
      <c r="M635" s="73"/>
    </row>
    <row r="636" ht="15.75" customHeight="1">
      <c r="A636" s="8"/>
      <c r="M636" s="73"/>
    </row>
    <row r="637" ht="15.75" customHeight="1">
      <c r="A637" s="8"/>
      <c r="M637" s="73"/>
    </row>
    <row r="638" ht="15.75" customHeight="1">
      <c r="A638" s="8"/>
      <c r="M638" s="73"/>
    </row>
    <row r="639" ht="15.75" customHeight="1">
      <c r="A639" s="8"/>
      <c r="M639" s="73"/>
    </row>
    <row r="640" ht="15.75" customHeight="1">
      <c r="A640" s="8"/>
      <c r="M640" s="73"/>
    </row>
    <row r="641" ht="15.75" customHeight="1">
      <c r="A641" s="8"/>
      <c r="M641" s="73"/>
    </row>
    <row r="642" ht="15.75" customHeight="1">
      <c r="A642" s="8"/>
      <c r="M642" s="73"/>
    </row>
    <row r="643" ht="15.75" customHeight="1">
      <c r="A643" s="8"/>
      <c r="M643" s="73"/>
    </row>
    <row r="644" ht="15.75" customHeight="1">
      <c r="A644" s="8"/>
      <c r="M644" s="73"/>
    </row>
    <row r="645" ht="15.75" customHeight="1">
      <c r="A645" s="8"/>
      <c r="M645" s="73"/>
    </row>
    <row r="646" ht="15.75" customHeight="1">
      <c r="A646" s="8"/>
      <c r="M646" s="73"/>
    </row>
    <row r="647" ht="15.75" customHeight="1">
      <c r="A647" s="8"/>
      <c r="M647" s="73"/>
    </row>
    <row r="648" ht="15.75" customHeight="1">
      <c r="A648" s="8"/>
      <c r="M648" s="73"/>
    </row>
    <row r="649" ht="15.75" customHeight="1">
      <c r="A649" s="8"/>
      <c r="M649" s="73"/>
    </row>
    <row r="650" ht="15.75" customHeight="1">
      <c r="A650" s="8"/>
      <c r="M650" s="73"/>
    </row>
    <row r="651" ht="15.75" customHeight="1">
      <c r="A651" s="8"/>
      <c r="M651" s="73"/>
    </row>
    <row r="652" ht="15.75" customHeight="1">
      <c r="A652" s="8"/>
      <c r="M652" s="73"/>
    </row>
    <row r="653" ht="15.75" customHeight="1">
      <c r="A653" s="8"/>
      <c r="M653" s="73"/>
    </row>
    <row r="654" ht="15.75" customHeight="1">
      <c r="A654" s="8"/>
      <c r="M654" s="73"/>
    </row>
    <row r="655" ht="15.75" customHeight="1">
      <c r="A655" s="8"/>
      <c r="M655" s="73"/>
    </row>
    <row r="656" ht="15.75" customHeight="1">
      <c r="A656" s="8"/>
      <c r="M656" s="73"/>
    </row>
    <row r="657" ht="15.75" customHeight="1">
      <c r="A657" s="8"/>
      <c r="M657" s="73"/>
    </row>
    <row r="658" ht="15.75" customHeight="1">
      <c r="A658" s="8"/>
      <c r="M658" s="73"/>
    </row>
    <row r="659" ht="15.75" customHeight="1">
      <c r="A659" s="8"/>
      <c r="M659" s="73"/>
    </row>
    <row r="660" ht="15.75" customHeight="1">
      <c r="A660" s="8"/>
      <c r="M660" s="73"/>
    </row>
    <row r="661" ht="15.75" customHeight="1">
      <c r="A661" s="8"/>
      <c r="M661" s="73"/>
    </row>
    <row r="662" ht="15.75" customHeight="1">
      <c r="A662" s="8"/>
      <c r="M662" s="73"/>
    </row>
    <row r="663" ht="15.75" customHeight="1">
      <c r="A663" s="8"/>
      <c r="M663" s="73"/>
    </row>
    <row r="664" ht="15.75" customHeight="1">
      <c r="A664" s="8"/>
      <c r="M664" s="73"/>
    </row>
    <row r="665" ht="15.75" customHeight="1">
      <c r="A665" s="8"/>
      <c r="M665" s="73"/>
    </row>
    <row r="666" ht="15.75" customHeight="1">
      <c r="A666" s="8"/>
      <c r="M666" s="73"/>
    </row>
    <row r="667" ht="15.75" customHeight="1">
      <c r="A667" s="8"/>
      <c r="M667" s="73"/>
    </row>
    <row r="668" ht="15.75" customHeight="1">
      <c r="A668" s="8"/>
      <c r="M668" s="73"/>
    </row>
    <row r="669" ht="15.75" customHeight="1">
      <c r="A669" s="8"/>
      <c r="M669" s="73"/>
    </row>
    <row r="670" ht="15.75" customHeight="1">
      <c r="A670" s="8"/>
      <c r="M670" s="73"/>
    </row>
    <row r="671" ht="15.75" customHeight="1">
      <c r="A671" s="8"/>
      <c r="M671" s="73"/>
    </row>
    <row r="672" ht="15.75" customHeight="1">
      <c r="A672" s="8"/>
      <c r="M672" s="73"/>
    </row>
    <row r="673" ht="15.75" customHeight="1">
      <c r="A673" s="8"/>
      <c r="M673" s="73"/>
    </row>
    <row r="674" ht="15.75" customHeight="1">
      <c r="A674" s="8"/>
      <c r="M674" s="73"/>
    </row>
    <row r="675" ht="15.75" customHeight="1">
      <c r="A675" s="8"/>
      <c r="M675" s="73"/>
    </row>
    <row r="676" ht="15.75" customHeight="1">
      <c r="A676" s="8"/>
      <c r="M676" s="73"/>
    </row>
    <row r="677" ht="15.75" customHeight="1">
      <c r="A677" s="8"/>
      <c r="M677" s="73"/>
    </row>
    <row r="678" ht="15.75" customHeight="1">
      <c r="A678" s="8"/>
      <c r="M678" s="73"/>
    </row>
    <row r="679" ht="15.75" customHeight="1">
      <c r="A679" s="8"/>
      <c r="M679" s="73"/>
    </row>
    <row r="680" ht="15.75" customHeight="1">
      <c r="A680" s="8"/>
      <c r="M680" s="73"/>
    </row>
    <row r="681" ht="15.75" customHeight="1">
      <c r="A681" s="8"/>
      <c r="M681" s="73"/>
    </row>
    <row r="682" ht="15.75" customHeight="1">
      <c r="A682" s="8"/>
      <c r="M682" s="73"/>
    </row>
    <row r="683" ht="15.75" customHeight="1">
      <c r="A683" s="8"/>
      <c r="M683" s="73"/>
    </row>
    <row r="684" ht="15.75" customHeight="1">
      <c r="A684" s="8"/>
      <c r="M684" s="73"/>
    </row>
    <row r="685" ht="15.75" customHeight="1">
      <c r="A685" s="8"/>
      <c r="M685" s="73"/>
    </row>
    <row r="686" ht="15.75" customHeight="1">
      <c r="A686" s="8"/>
      <c r="M686" s="73"/>
    </row>
    <row r="687" ht="15.75" customHeight="1">
      <c r="A687" s="8"/>
      <c r="M687" s="73"/>
    </row>
    <row r="688" ht="15.75" customHeight="1">
      <c r="A688" s="8"/>
      <c r="M688" s="73"/>
    </row>
    <row r="689" ht="15.75" customHeight="1">
      <c r="A689" s="8"/>
      <c r="M689" s="73"/>
    </row>
    <row r="690" ht="15.75" customHeight="1">
      <c r="A690" s="8"/>
      <c r="M690" s="73"/>
    </row>
    <row r="691" ht="15.75" customHeight="1">
      <c r="A691" s="8"/>
      <c r="M691" s="73"/>
    </row>
    <row r="692" ht="15.75" customHeight="1">
      <c r="A692" s="8"/>
      <c r="M692" s="73"/>
    </row>
    <row r="693" ht="15.75" customHeight="1">
      <c r="A693" s="8"/>
      <c r="M693" s="73"/>
    </row>
    <row r="694" ht="15.75" customHeight="1">
      <c r="A694" s="8"/>
      <c r="M694" s="73"/>
    </row>
    <row r="695" ht="15.75" customHeight="1">
      <c r="A695" s="8"/>
      <c r="M695" s="73"/>
    </row>
    <row r="696" ht="15.75" customHeight="1">
      <c r="A696" s="8"/>
      <c r="M696" s="73"/>
    </row>
    <row r="697" ht="15.75" customHeight="1">
      <c r="A697" s="8"/>
      <c r="M697" s="73"/>
    </row>
    <row r="698" ht="15.75" customHeight="1">
      <c r="A698" s="8"/>
      <c r="M698" s="73"/>
    </row>
    <row r="699" ht="15.75" customHeight="1">
      <c r="A699" s="8"/>
      <c r="M699" s="73"/>
    </row>
    <row r="700" ht="15.75" customHeight="1">
      <c r="A700" s="8"/>
      <c r="M700" s="73"/>
    </row>
    <row r="701" ht="15.75" customHeight="1">
      <c r="A701" s="8"/>
      <c r="M701" s="73"/>
    </row>
    <row r="702" ht="15.75" customHeight="1">
      <c r="A702" s="8"/>
      <c r="M702" s="73"/>
    </row>
    <row r="703" ht="15.75" customHeight="1">
      <c r="A703" s="8"/>
      <c r="M703" s="73"/>
    </row>
    <row r="704" ht="15.75" customHeight="1">
      <c r="A704" s="8"/>
      <c r="M704" s="73"/>
    </row>
    <row r="705" ht="15.75" customHeight="1">
      <c r="A705" s="8"/>
      <c r="M705" s="73"/>
    </row>
    <row r="706" ht="15.75" customHeight="1">
      <c r="A706" s="8"/>
      <c r="M706" s="73"/>
    </row>
    <row r="707" ht="15.75" customHeight="1">
      <c r="A707" s="8"/>
      <c r="M707" s="73"/>
    </row>
    <row r="708" ht="15.75" customHeight="1">
      <c r="A708" s="8"/>
      <c r="M708" s="73"/>
    </row>
    <row r="709" ht="15.75" customHeight="1">
      <c r="A709" s="8"/>
      <c r="M709" s="73"/>
    </row>
    <row r="710" ht="15.75" customHeight="1">
      <c r="A710" s="8"/>
      <c r="M710" s="73"/>
    </row>
    <row r="711" ht="15.75" customHeight="1">
      <c r="A711" s="8"/>
      <c r="M711" s="73"/>
    </row>
    <row r="712" ht="15.75" customHeight="1">
      <c r="A712" s="8"/>
      <c r="M712" s="73"/>
    </row>
    <row r="713" ht="15.75" customHeight="1">
      <c r="A713" s="8"/>
      <c r="M713" s="73"/>
    </row>
    <row r="714" ht="15.75" customHeight="1">
      <c r="A714" s="8"/>
      <c r="M714" s="73"/>
    </row>
    <row r="715" ht="15.75" customHeight="1">
      <c r="A715" s="8"/>
      <c r="M715" s="73"/>
    </row>
    <row r="716" ht="15.75" customHeight="1">
      <c r="A716" s="8"/>
      <c r="M716" s="73"/>
    </row>
    <row r="717" ht="15.75" customHeight="1">
      <c r="A717" s="8"/>
      <c r="M717" s="73"/>
    </row>
    <row r="718" ht="15.75" customHeight="1">
      <c r="A718" s="8"/>
      <c r="M718" s="73"/>
    </row>
    <row r="719" ht="15.75" customHeight="1">
      <c r="A719" s="8"/>
      <c r="M719" s="73"/>
    </row>
    <row r="720" ht="15.75" customHeight="1">
      <c r="A720" s="8"/>
      <c r="M720" s="73"/>
    </row>
    <row r="721" ht="15.75" customHeight="1">
      <c r="A721" s="8"/>
      <c r="M721" s="73"/>
    </row>
    <row r="722" ht="15.75" customHeight="1">
      <c r="A722" s="8"/>
      <c r="M722" s="73"/>
    </row>
    <row r="723" ht="15.75" customHeight="1">
      <c r="A723" s="8"/>
      <c r="M723" s="73"/>
    </row>
    <row r="724" ht="15.75" customHeight="1">
      <c r="A724" s="8"/>
      <c r="M724" s="73"/>
    </row>
    <row r="725" ht="15.75" customHeight="1">
      <c r="A725" s="8"/>
      <c r="M725" s="73"/>
    </row>
    <row r="726" ht="15.75" customHeight="1">
      <c r="A726" s="8"/>
      <c r="M726" s="73"/>
    </row>
    <row r="727" ht="15.75" customHeight="1">
      <c r="A727" s="8"/>
      <c r="M727" s="73"/>
    </row>
    <row r="728" ht="15.75" customHeight="1">
      <c r="A728" s="8"/>
      <c r="M728" s="73"/>
    </row>
    <row r="729" ht="15.75" customHeight="1">
      <c r="A729" s="8"/>
      <c r="M729" s="73"/>
    </row>
    <row r="730" ht="15.75" customHeight="1">
      <c r="A730" s="8"/>
      <c r="M730" s="73"/>
    </row>
    <row r="731" ht="15.75" customHeight="1">
      <c r="A731" s="8"/>
      <c r="M731" s="73"/>
    </row>
    <row r="732" ht="15.75" customHeight="1">
      <c r="A732" s="8"/>
      <c r="M732" s="73"/>
    </row>
    <row r="733" ht="15.75" customHeight="1">
      <c r="A733" s="8"/>
      <c r="M733" s="73"/>
    </row>
    <row r="734" ht="15.75" customHeight="1">
      <c r="A734" s="8"/>
      <c r="M734" s="73"/>
    </row>
    <row r="735" ht="15.75" customHeight="1">
      <c r="A735" s="8"/>
      <c r="M735" s="73"/>
    </row>
    <row r="736" ht="15.75" customHeight="1">
      <c r="A736" s="8"/>
      <c r="M736" s="73"/>
    </row>
    <row r="737" ht="15.75" customHeight="1">
      <c r="A737" s="8"/>
      <c r="M737" s="73"/>
    </row>
    <row r="738" ht="15.75" customHeight="1">
      <c r="A738" s="8"/>
      <c r="M738" s="73"/>
    </row>
    <row r="739" ht="15.75" customHeight="1">
      <c r="A739" s="8"/>
      <c r="M739" s="73"/>
    </row>
    <row r="740" ht="15.75" customHeight="1">
      <c r="A740" s="8"/>
      <c r="M740" s="73"/>
    </row>
    <row r="741" ht="15.75" customHeight="1">
      <c r="A741" s="8"/>
      <c r="M741" s="73"/>
    </row>
    <row r="742" ht="15.75" customHeight="1">
      <c r="A742" s="8"/>
      <c r="M742" s="73"/>
    </row>
    <row r="743" ht="15.75" customHeight="1">
      <c r="A743" s="8"/>
      <c r="M743" s="73"/>
    </row>
    <row r="744" ht="15.75" customHeight="1">
      <c r="A744" s="8"/>
      <c r="M744" s="73"/>
    </row>
    <row r="745" ht="15.75" customHeight="1">
      <c r="A745" s="8"/>
      <c r="M745" s="73"/>
    </row>
    <row r="746" ht="15.75" customHeight="1">
      <c r="A746" s="8"/>
      <c r="M746" s="73"/>
    </row>
    <row r="747" ht="15.75" customHeight="1">
      <c r="A747" s="8"/>
      <c r="M747" s="73"/>
    </row>
    <row r="748" ht="15.75" customHeight="1">
      <c r="A748" s="8"/>
      <c r="M748" s="73"/>
    </row>
    <row r="749" ht="15.75" customHeight="1">
      <c r="A749" s="8"/>
      <c r="M749" s="73"/>
    </row>
    <row r="750" ht="15.75" customHeight="1">
      <c r="A750" s="8"/>
      <c r="M750" s="73"/>
    </row>
    <row r="751" ht="15.75" customHeight="1">
      <c r="A751" s="8"/>
      <c r="M751" s="73"/>
    </row>
    <row r="752" ht="15.75" customHeight="1">
      <c r="A752" s="8"/>
      <c r="M752" s="73"/>
    </row>
    <row r="753" ht="15.75" customHeight="1">
      <c r="A753" s="8"/>
      <c r="M753" s="73"/>
    </row>
    <row r="754" ht="15.75" customHeight="1">
      <c r="A754" s="8"/>
      <c r="M754" s="73"/>
    </row>
    <row r="755" ht="15.75" customHeight="1">
      <c r="A755" s="8"/>
      <c r="M755" s="73"/>
    </row>
    <row r="756" ht="15.75" customHeight="1">
      <c r="A756" s="8"/>
      <c r="M756" s="73"/>
    </row>
    <row r="757" ht="15.75" customHeight="1">
      <c r="A757" s="8"/>
      <c r="M757" s="73"/>
    </row>
    <row r="758" ht="15.75" customHeight="1">
      <c r="A758" s="8"/>
      <c r="M758" s="73"/>
    </row>
    <row r="759" ht="15.75" customHeight="1">
      <c r="A759" s="8"/>
      <c r="M759" s="73"/>
    </row>
    <row r="760" ht="15.75" customHeight="1">
      <c r="A760" s="8"/>
      <c r="M760" s="73"/>
    </row>
    <row r="761" ht="15.75" customHeight="1">
      <c r="A761" s="8"/>
      <c r="M761" s="73"/>
    </row>
    <row r="762" ht="15.75" customHeight="1">
      <c r="A762" s="8"/>
      <c r="M762" s="73"/>
    </row>
    <row r="763" ht="15.75" customHeight="1">
      <c r="A763" s="8"/>
      <c r="M763" s="73"/>
    </row>
    <row r="764" ht="15.75" customHeight="1">
      <c r="A764" s="8"/>
      <c r="M764" s="73"/>
    </row>
    <row r="765" ht="15.75" customHeight="1">
      <c r="A765" s="8"/>
      <c r="M765" s="73"/>
    </row>
    <row r="766" ht="15.75" customHeight="1">
      <c r="A766" s="8"/>
      <c r="M766" s="73"/>
    </row>
    <row r="767" ht="15.75" customHeight="1">
      <c r="A767" s="8"/>
      <c r="M767" s="73"/>
    </row>
    <row r="768" ht="15.75" customHeight="1">
      <c r="A768" s="8"/>
      <c r="M768" s="73"/>
    </row>
    <row r="769" ht="15.75" customHeight="1">
      <c r="A769" s="8"/>
      <c r="M769" s="73"/>
    </row>
    <row r="770" ht="15.75" customHeight="1">
      <c r="A770" s="8"/>
      <c r="M770" s="73"/>
    </row>
    <row r="771" ht="15.75" customHeight="1">
      <c r="A771" s="8"/>
      <c r="M771" s="73"/>
    </row>
    <row r="772" ht="15.75" customHeight="1">
      <c r="A772" s="8"/>
      <c r="M772" s="73"/>
    </row>
    <row r="773" ht="15.75" customHeight="1">
      <c r="A773" s="8"/>
      <c r="M773" s="73"/>
    </row>
    <row r="774" ht="15.75" customHeight="1">
      <c r="A774" s="8"/>
      <c r="M774" s="73"/>
    </row>
    <row r="775" ht="15.75" customHeight="1">
      <c r="A775" s="8"/>
      <c r="M775" s="73"/>
    </row>
    <row r="776" ht="15.75" customHeight="1">
      <c r="A776" s="8"/>
      <c r="M776" s="73"/>
    </row>
    <row r="777" ht="15.75" customHeight="1">
      <c r="A777" s="8"/>
      <c r="M777" s="73"/>
    </row>
    <row r="778" ht="15.75" customHeight="1">
      <c r="A778" s="8"/>
      <c r="M778" s="73"/>
    </row>
    <row r="779" ht="15.75" customHeight="1">
      <c r="A779" s="8"/>
      <c r="M779" s="73"/>
    </row>
    <row r="780" ht="15.75" customHeight="1">
      <c r="A780" s="8"/>
      <c r="M780" s="73"/>
    </row>
    <row r="781" ht="15.75" customHeight="1">
      <c r="A781" s="8"/>
      <c r="M781" s="73"/>
    </row>
    <row r="782" ht="15.75" customHeight="1">
      <c r="A782" s="8"/>
      <c r="M782" s="73"/>
    </row>
    <row r="783" ht="15.75" customHeight="1">
      <c r="A783" s="8"/>
      <c r="M783" s="73"/>
    </row>
    <row r="784" ht="15.75" customHeight="1">
      <c r="A784" s="8"/>
      <c r="M784" s="73"/>
    </row>
    <row r="785" ht="15.75" customHeight="1">
      <c r="A785" s="8"/>
      <c r="M785" s="73"/>
    </row>
    <row r="786" ht="15.75" customHeight="1">
      <c r="A786" s="8"/>
      <c r="M786" s="73"/>
    </row>
    <row r="787" ht="15.75" customHeight="1">
      <c r="A787" s="8"/>
      <c r="M787" s="73"/>
    </row>
    <row r="788" ht="15.75" customHeight="1">
      <c r="A788" s="8"/>
      <c r="M788" s="73"/>
    </row>
    <row r="789" ht="15.75" customHeight="1">
      <c r="A789" s="8"/>
      <c r="M789" s="73"/>
    </row>
    <row r="790" ht="15.75" customHeight="1">
      <c r="A790" s="8"/>
      <c r="M790" s="73"/>
    </row>
    <row r="791" ht="15.75" customHeight="1">
      <c r="A791" s="8"/>
      <c r="M791" s="73"/>
    </row>
    <row r="792" ht="15.75" customHeight="1">
      <c r="A792" s="8"/>
      <c r="M792" s="73"/>
    </row>
    <row r="793" ht="15.75" customHeight="1">
      <c r="A793" s="8"/>
      <c r="M793" s="73"/>
    </row>
    <row r="794" ht="15.75" customHeight="1">
      <c r="A794" s="8"/>
      <c r="M794" s="73"/>
    </row>
    <row r="795" ht="15.75" customHeight="1">
      <c r="A795" s="8"/>
      <c r="M795" s="73"/>
    </row>
    <row r="796" ht="15.75" customHeight="1">
      <c r="A796" s="8"/>
      <c r="M796" s="73"/>
    </row>
    <row r="797" ht="15.75" customHeight="1">
      <c r="A797" s="8"/>
      <c r="M797" s="73"/>
    </row>
    <row r="798" ht="15.75" customHeight="1">
      <c r="A798" s="8"/>
      <c r="M798" s="73"/>
    </row>
    <row r="799" ht="15.75" customHeight="1">
      <c r="A799" s="8"/>
      <c r="M799" s="73"/>
    </row>
    <row r="800" ht="15.75" customHeight="1">
      <c r="A800" s="8"/>
      <c r="M800" s="73"/>
    </row>
    <row r="801" ht="15.75" customHeight="1">
      <c r="A801" s="8"/>
      <c r="M801" s="73"/>
    </row>
    <row r="802" ht="15.75" customHeight="1">
      <c r="A802" s="8"/>
      <c r="M802" s="73"/>
    </row>
    <row r="803" ht="15.75" customHeight="1">
      <c r="A803" s="8"/>
      <c r="M803" s="73"/>
    </row>
    <row r="804" ht="15.75" customHeight="1">
      <c r="A804" s="8"/>
      <c r="M804" s="73"/>
    </row>
    <row r="805" ht="15.75" customHeight="1">
      <c r="A805" s="8"/>
      <c r="M805" s="73"/>
    </row>
    <row r="806" ht="15.75" customHeight="1">
      <c r="A806" s="8"/>
      <c r="M806" s="73"/>
    </row>
    <row r="807" ht="15.75" customHeight="1">
      <c r="A807" s="8"/>
      <c r="M807" s="73"/>
    </row>
    <row r="808" ht="15.75" customHeight="1">
      <c r="A808" s="8"/>
      <c r="M808" s="73"/>
    </row>
    <row r="809" ht="15.75" customHeight="1">
      <c r="A809" s="8"/>
      <c r="M809" s="73"/>
    </row>
    <row r="810" ht="15.75" customHeight="1">
      <c r="A810" s="8"/>
      <c r="M810" s="73"/>
    </row>
    <row r="811" ht="15.75" customHeight="1">
      <c r="A811" s="8"/>
      <c r="M811" s="73"/>
    </row>
    <row r="812" ht="15.75" customHeight="1">
      <c r="A812" s="8"/>
      <c r="M812" s="73"/>
    </row>
    <row r="813" ht="15.75" customHeight="1">
      <c r="A813" s="8"/>
      <c r="M813" s="73"/>
    </row>
    <row r="814" ht="15.75" customHeight="1">
      <c r="A814" s="8"/>
      <c r="M814" s="73"/>
    </row>
    <row r="815" ht="15.75" customHeight="1">
      <c r="A815" s="8"/>
      <c r="M815" s="73"/>
    </row>
    <row r="816" ht="15.75" customHeight="1">
      <c r="A816" s="8"/>
      <c r="M816" s="73"/>
    </row>
    <row r="817" ht="15.75" customHeight="1">
      <c r="A817" s="8"/>
      <c r="M817" s="73"/>
    </row>
    <row r="818" ht="15.75" customHeight="1">
      <c r="A818" s="8"/>
      <c r="M818" s="73"/>
    </row>
    <row r="819" ht="15.75" customHeight="1">
      <c r="A819" s="8"/>
      <c r="M819" s="73"/>
    </row>
    <row r="820" ht="15.75" customHeight="1">
      <c r="A820" s="8"/>
      <c r="M820" s="73"/>
    </row>
    <row r="821" ht="15.75" customHeight="1">
      <c r="A821" s="8"/>
      <c r="M821" s="73"/>
    </row>
    <row r="822" ht="15.75" customHeight="1">
      <c r="A822" s="8"/>
      <c r="M822" s="73"/>
    </row>
    <row r="823" ht="15.75" customHeight="1">
      <c r="A823" s="8"/>
      <c r="M823" s="73"/>
    </row>
    <row r="824" ht="15.75" customHeight="1">
      <c r="A824" s="8"/>
      <c r="M824" s="73"/>
    </row>
    <row r="825" ht="15.75" customHeight="1">
      <c r="A825" s="8"/>
      <c r="M825" s="73"/>
    </row>
    <row r="826" ht="15.75" customHeight="1">
      <c r="A826" s="8"/>
      <c r="M826" s="73"/>
    </row>
    <row r="827" ht="15.75" customHeight="1">
      <c r="A827" s="8"/>
      <c r="M827" s="73"/>
    </row>
    <row r="828" ht="15.75" customHeight="1">
      <c r="A828" s="8"/>
      <c r="M828" s="73"/>
    </row>
    <row r="829" ht="15.75" customHeight="1">
      <c r="A829" s="8"/>
      <c r="M829" s="73"/>
    </row>
    <row r="830" ht="15.75" customHeight="1">
      <c r="A830" s="8"/>
      <c r="M830" s="73"/>
    </row>
    <row r="831" ht="15.75" customHeight="1">
      <c r="A831" s="8"/>
      <c r="M831" s="73"/>
    </row>
    <row r="832" ht="15.75" customHeight="1">
      <c r="A832" s="8"/>
      <c r="M832" s="73"/>
    </row>
    <row r="833" ht="15.75" customHeight="1">
      <c r="A833" s="8"/>
      <c r="M833" s="73"/>
    </row>
    <row r="834" ht="15.75" customHeight="1">
      <c r="A834" s="8"/>
      <c r="M834" s="73"/>
    </row>
    <row r="835" ht="15.75" customHeight="1">
      <c r="A835" s="8"/>
      <c r="M835" s="73"/>
    </row>
    <row r="836" ht="15.75" customHeight="1">
      <c r="A836" s="8"/>
      <c r="M836" s="73"/>
    </row>
    <row r="837" ht="15.75" customHeight="1">
      <c r="A837" s="8"/>
      <c r="M837" s="73"/>
    </row>
    <row r="838" ht="15.75" customHeight="1">
      <c r="A838" s="8"/>
      <c r="M838" s="73"/>
    </row>
    <row r="839" ht="15.75" customHeight="1">
      <c r="A839" s="8"/>
      <c r="M839" s="73"/>
    </row>
    <row r="840" ht="15.75" customHeight="1">
      <c r="A840" s="8"/>
      <c r="M840" s="73"/>
    </row>
    <row r="841" ht="15.75" customHeight="1">
      <c r="A841" s="8"/>
      <c r="M841" s="73"/>
    </row>
    <row r="842" ht="15.75" customHeight="1">
      <c r="A842" s="8"/>
      <c r="M842" s="73"/>
    </row>
    <row r="843" ht="15.75" customHeight="1">
      <c r="A843" s="8"/>
      <c r="M843" s="73"/>
    </row>
    <row r="844" ht="15.75" customHeight="1">
      <c r="A844" s="8"/>
      <c r="M844" s="73"/>
    </row>
    <row r="845" ht="15.75" customHeight="1">
      <c r="A845" s="8"/>
      <c r="M845" s="73"/>
    </row>
    <row r="846" ht="15.75" customHeight="1">
      <c r="A846" s="8"/>
      <c r="M846" s="73"/>
    </row>
    <row r="847" ht="15.75" customHeight="1">
      <c r="A847" s="8"/>
      <c r="M847" s="73"/>
    </row>
    <row r="848" ht="15.75" customHeight="1">
      <c r="A848" s="8"/>
      <c r="M848" s="73"/>
    </row>
    <row r="849" ht="15.75" customHeight="1">
      <c r="A849" s="8"/>
      <c r="M849" s="73"/>
    </row>
    <row r="850" ht="15.75" customHeight="1">
      <c r="A850" s="8"/>
      <c r="M850" s="73"/>
    </row>
    <row r="851" ht="15.75" customHeight="1">
      <c r="A851" s="8"/>
      <c r="M851" s="73"/>
    </row>
    <row r="852" ht="15.75" customHeight="1">
      <c r="A852" s="8"/>
      <c r="M852" s="73"/>
    </row>
    <row r="853" ht="15.75" customHeight="1">
      <c r="A853" s="8"/>
      <c r="M853" s="73"/>
    </row>
    <row r="854" ht="15.75" customHeight="1">
      <c r="A854" s="8"/>
      <c r="M854" s="73"/>
    </row>
    <row r="855" ht="15.75" customHeight="1">
      <c r="A855" s="8"/>
      <c r="M855" s="73"/>
    </row>
    <row r="856" ht="15.75" customHeight="1">
      <c r="A856" s="8"/>
      <c r="M856" s="73"/>
    </row>
    <row r="857" ht="15.75" customHeight="1">
      <c r="A857" s="8"/>
      <c r="M857" s="73"/>
    </row>
    <row r="858" ht="15.75" customHeight="1">
      <c r="A858" s="8"/>
      <c r="M858" s="73"/>
    </row>
    <row r="859" ht="15.75" customHeight="1">
      <c r="A859" s="8"/>
      <c r="M859" s="73"/>
    </row>
    <row r="860" ht="15.75" customHeight="1">
      <c r="A860" s="8"/>
      <c r="M860" s="73"/>
    </row>
    <row r="861" ht="15.75" customHeight="1">
      <c r="A861" s="8"/>
      <c r="M861" s="73"/>
    </row>
    <row r="862" ht="15.75" customHeight="1">
      <c r="A862" s="8"/>
      <c r="M862" s="73"/>
    </row>
    <row r="863" ht="15.75" customHeight="1">
      <c r="A863" s="8"/>
      <c r="M863" s="73"/>
    </row>
    <row r="864" ht="15.75" customHeight="1">
      <c r="A864" s="8"/>
      <c r="M864" s="73"/>
    </row>
    <row r="865" ht="15.75" customHeight="1">
      <c r="A865" s="8"/>
      <c r="M865" s="73"/>
    </row>
    <row r="866" ht="15.75" customHeight="1">
      <c r="A866" s="8"/>
      <c r="M866" s="73"/>
    </row>
    <row r="867" ht="15.75" customHeight="1">
      <c r="A867" s="8"/>
      <c r="M867" s="73"/>
    </row>
    <row r="868" ht="15.75" customHeight="1">
      <c r="A868" s="8"/>
      <c r="M868" s="73"/>
    </row>
    <row r="869" ht="15.75" customHeight="1">
      <c r="A869" s="8"/>
      <c r="M869" s="73"/>
    </row>
    <row r="870" ht="15.75" customHeight="1">
      <c r="A870" s="8"/>
      <c r="M870" s="73"/>
    </row>
    <row r="871" ht="15.75" customHeight="1">
      <c r="A871" s="8"/>
      <c r="M871" s="73"/>
    </row>
    <row r="872" ht="15.75" customHeight="1">
      <c r="A872" s="8"/>
      <c r="M872" s="73"/>
    </row>
    <row r="873" ht="15.75" customHeight="1">
      <c r="A873" s="8"/>
      <c r="M873" s="73"/>
    </row>
    <row r="874" ht="15.75" customHeight="1">
      <c r="A874" s="8"/>
      <c r="M874" s="73"/>
    </row>
    <row r="875" ht="15.75" customHeight="1">
      <c r="A875" s="8"/>
      <c r="M875" s="73"/>
    </row>
    <row r="876" ht="15.75" customHeight="1">
      <c r="A876" s="8"/>
      <c r="M876" s="73"/>
    </row>
    <row r="877" ht="15.75" customHeight="1">
      <c r="A877" s="8"/>
      <c r="M877" s="73"/>
    </row>
    <row r="878" ht="15.75" customHeight="1">
      <c r="A878" s="8"/>
      <c r="M878" s="73"/>
    </row>
    <row r="879" ht="15.75" customHeight="1">
      <c r="A879" s="8"/>
      <c r="M879" s="73"/>
    </row>
    <row r="880" ht="15.75" customHeight="1">
      <c r="A880" s="8"/>
      <c r="M880" s="73"/>
    </row>
    <row r="881" ht="15.75" customHeight="1">
      <c r="A881" s="8"/>
      <c r="M881" s="73"/>
    </row>
    <row r="882" ht="15.75" customHeight="1">
      <c r="A882" s="8"/>
      <c r="M882" s="73"/>
    </row>
    <row r="883" ht="15.75" customHeight="1">
      <c r="A883" s="8"/>
      <c r="M883" s="73"/>
    </row>
    <row r="884" ht="15.75" customHeight="1">
      <c r="A884" s="8"/>
      <c r="M884" s="73"/>
    </row>
    <row r="885" ht="15.75" customHeight="1">
      <c r="A885" s="8"/>
      <c r="M885" s="73"/>
    </row>
    <row r="886" ht="15.75" customHeight="1">
      <c r="A886" s="8"/>
      <c r="M886" s="73"/>
    </row>
    <row r="887" ht="15.75" customHeight="1">
      <c r="A887" s="8"/>
      <c r="M887" s="73"/>
    </row>
    <row r="888" ht="15.75" customHeight="1">
      <c r="A888" s="8"/>
      <c r="M888" s="73"/>
    </row>
    <row r="889" ht="15.75" customHeight="1">
      <c r="A889" s="8"/>
      <c r="M889" s="73"/>
    </row>
    <row r="890" ht="15.75" customHeight="1">
      <c r="A890" s="8"/>
      <c r="M890" s="73"/>
    </row>
    <row r="891" ht="15.75" customHeight="1">
      <c r="A891" s="8"/>
      <c r="M891" s="73"/>
    </row>
    <row r="892" ht="15.75" customHeight="1">
      <c r="A892" s="8"/>
      <c r="M892" s="73"/>
    </row>
    <row r="893" ht="15.75" customHeight="1">
      <c r="A893" s="8"/>
      <c r="M893" s="73"/>
    </row>
    <row r="894" ht="15.75" customHeight="1">
      <c r="A894" s="8"/>
      <c r="M894" s="73"/>
    </row>
    <row r="895" ht="15.75" customHeight="1">
      <c r="A895" s="8"/>
      <c r="M895" s="73"/>
    </row>
    <row r="896" ht="15.75" customHeight="1">
      <c r="A896" s="8"/>
      <c r="M896" s="73"/>
    </row>
    <row r="897" ht="15.75" customHeight="1">
      <c r="A897" s="8"/>
      <c r="M897" s="73"/>
    </row>
    <row r="898" ht="15.75" customHeight="1">
      <c r="A898" s="8"/>
      <c r="M898" s="73"/>
    </row>
    <row r="899" ht="15.75" customHeight="1">
      <c r="A899" s="8"/>
      <c r="M899" s="73"/>
    </row>
    <row r="900" ht="15.75" customHeight="1">
      <c r="A900" s="8"/>
      <c r="M900" s="73"/>
    </row>
    <row r="901" ht="15.75" customHeight="1">
      <c r="A901" s="8"/>
      <c r="M901" s="73"/>
    </row>
    <row r="902" ht="15.75" customHeight="1">
      <c r="A902" s="8"/>
      <c r="M902" s="73"/>
    </row>
    <row r="903" ht="15.75" customHeight="1">
      <c r="A903" s="8"/>
      <c r="M903" s="73"/>
    </row>
    <row r="904" ht="15.75" customHeight="1">
      <c r="A904" s="8"/>
      <c r="M904" s="73"/>
    </row>
    <row r="905" ht="15.75" customHeight="1">
      <c r="A905" s="8"/>
      <c r="M905" s="73"/>
    </row>
    <row r="906" ht="15.75" customHeight="1">
      <c r="A906" s="8"/>
      <c r="M906" s="73"/>
    </row>
    <row r="907" ht="15.75" customHeight="1">
      <c r="A907" s="8"/>
      <c r="M907" s="73"/>
    </row>
    <row r="908" ht="15.75" customHeight="1">
      <c r="A908" s="8"/>
      <c r="M908" s="73"/>
    </row>
    <row r="909" ht="15.75" customHeight="1">
      <c r="A909" s="8"/>
      <c r="M909" s="73"/>
    </row>
    <row r="910" ht="15.75" customHeight="1">
      <c r="A910" s="8"/>
      <c r="M910" s="73"/>
    </row>
    <row r="911" ht="15.75" customHeight="1">
      <c r="A911" s="8"/>
      <c r="M911" s="73"/>
    </row>
    <row r="912" ht="15.75" customHeight="1">
      <c r="A912" s="8"/>
      <c r="M912" s="73"/>
    </row>
    <row r="913" ht="15.75" customHeight="1">
      <c r="A913" s="8"/>
      <c r="M913" s="73"/>
    </row>
    <row r="914" ht="15.75" customHeight="1">
      <c r="A914" s="8"/>
      <c r="M914" s="73"/>
    </row>
    <row r="915" ht="15.75" customHeight="1">
      <c r="A915" s="8"/>
      <c r="M915" s="73"/>
    </row>
    <row r="916" ht="15.75" customHeight="1">
      <c r="A916" s="8"/>
      <c r="M916" s="73"/>
    </row>
    <row r="917" ht="15.75" customHeight="1">
      <c r="A917" s="8"/>
      <c r="M917" s="73"/>
    </row>
    <row r="918" ht="15.75" customHeight="1">
      <c r="A918" s="8"/>
      <c r="M918" s="73"/>
    </row>
    <row r="919" ht="15.75" customHeight="1">
      <c r="A919" s="8"/>
      <c r="M919" s="73"/>
    </row>
    <row r="920" ht="15.75" customHeight="1">
      <c r="A920" s="8"/>
      <c r="M920" s="73"/>
    </row>
    <row r="921" ht="15.75" customHeight="1">
      <c r="A921" s="8"/>
      <c r="M921" s="73"/>
    </row>
    <row r="922" ht="15.75" customHeight="1">
      <c r="A922" s="8"/>
      <c r="M922" s="73"/>
    </row>
    <row r="923" ht="15.75" customHeight="1">
      <c r="A923" s="8"/>
      <c r="M923" s="73"/>
    </row>
    <row r="924" ht="15.75" customHeight="1">
      <c r="A924" s="8"/>
      <c r="M924" s="73"/>
    </row>
    <row r="925" ht="15.75" customHeight="1">
      <c r="A925" s="8"/>
      <c r="M925" s="73"/>
    </row>
    <row r="926" ht="15.75" customHeight="1">
      <c r="A926" s="8"/>
      <c r="M926" s="73"/>
    </row>
    <row r="927" ht="15.75" customHeight="1">
      <c r="A927" s="8"/>
      <c r="M927" s="73"/>
    </row>
    <row r="928" ht="15.75" customHeight="1">
      <c r="A928" s="8"/>
      <c r="M928" s="73"/>
    </row>
    <row r="929" ht="15.75" customHeight="1">
      <c r="A929" s="8"/>
      <c r="M929" s="73"/>
    </row>
    <row r="930" ht="15.75" customHeight="1">
      <c r="A930" s="8"/>
      <c r="M930" s="73"/>
    </row>
    <row r="931" ht="15.75" customHeight="1">
      <c r="A931" s="8"/>
      <c r="M931" s="73"/>
    </row>
    <row r="932" ht="15.75" customHeight="1">
      <c r="A932" s="8"/>
      <c r="M932" s="73"/>
    </row>
    <row r="933" ht="15.75" customHeight="1">
      <c r="A933" s="8"/>
      <c r="M933" s="73"/>
    </row>
    <row r="934" ht="15.75" customHeight="1">
      <c r="A934" s="8"/>
      <c r="M934" s="73"/>
    </row>
    <row r="935" ht="15.75" customHeight="1">
      <c r="A935" s="8"/>
      <c r="M935" s="73"/>
    </row>
    <row r="936" ht="15.75" customHeight="1">
      <c r="A936" s="8"/>
      <c r="M936" s="73"/>
    </row>
    <row r="937" ht="15.75" customHeight="1">
      <c r="A937" s="8"/>
      <c r="M937" s="73"/>
    </row>
    <row r="938" ht="15.75" customHeight="1">
      <c r="A938" s="8"/>
      <c r="M938" s="73"/>
    </row>
    <row r="939" ht="15.75" customHeight="1">
      <c r="A939" s="8"/>
      <c r="M939" s="73"/>
    </row>
    <row r="940" ht="15.75" customHeight="1">
      <c r="A940" s="8"/>
      <c r="M940" s="73"/>
    </row>
    <row r="941" ht="15.75" customHeight="1">
      <c r="A941" s="8"/>
      <c r="M941" s="73"/>
    </row>
    <row r="942" ht="15.75" customHeight="1">
      <c r="A942" s="8"/>
      <c r="M942" s="73"/>
    </row>
    <row r="943" ht="15.75" customHeight="1">
      <c r="A943" s="8"/>
      <c r="M943" s="73"/>
    </row>
    <row r="944" ht="15.75" customHeight="1">
      <c r="A944" s="8"/>
      <c r="M944" s="73"/>
    </row>
    <row r="945" ht="15.75" customHeight="1">
      <c r="A945" s="8"/>
      <c r="M945" s="73"/>
    </row>
    <row r="946" ht="15.75" customHeight="1">
      <c r="A946" s="8"/>
      <c r="M946" s="73"/>
    </row>
    <row r="947" ht="15.75" customHeight="1">
      <c r="A947" s="8"/>
      <c r="M947" s="73"/>
    </row>
    <row r="948" ht="15.75" customHeight="1">
      <c r="A948" s="8"/>
      <c r="M948" s="73"/>
    </row>
    <row r="949" ht="15.75" customHeight="1">
      <c r="A949" s="8"/>
      <c r="M949" s="73"/>
    </row>
    <row r="950" ht="15.75" customHeight="1">
      <c r="A950" s="8"/>
      <c r="M950" s="73"/>
    </row>
    <row r="951" ht="15.75" customHeight="1">
      <c r="A951" s="8"/>
      <c r="M951" s="73"/>
    </row>
    <row r="952" ht="15.75" customHeight="1">
      <c r="A952" s="8"/>
      <c r="M952" s="73"/>
    </row>
    <row r="953" ht="15.75" customHeight="1">
      <c r="A953" s="8"/>
      <c r="M953" s="73"/>
    </row>
    <row r="954" ht="15.75" customHeight="1">
      <c r="A954" s="8"/>
      <c r="M954" s="73"/>
    </row>
    <row r="955" ht="15.75" customHeight="1">
      <c r="A955" s="8"/>
      <c r="M955" s="73"/>
    </row>
    <row r="956" ht="15.75" customHeight="1">
      <c r="A956" s="8"/>
      <c r="M956" s="73"/>
    </row>
    <row r="957" ht="15.75" customHeight="1">
      <c r="A957" s="8"/>
      <c r="M957" s="73"/>
    </row>
    <row r="958" ht="15.75" customHeight="1">
      <c r="A958" s="8"/>
      <c r="M958" s="73"/>
    </row>
    <row r="959" ht="15.75" customHeight="1">
      <c r="A959" s="8"/>
      <c r="M959" s="73"/>
    </row>
    <row r="960" ht="15.75" customHeight="1">
      <c r="A960" s="8"/>
      <c r="M960" s="73"/>
    </row>
    <row r="961" ht="15.75" customHeight="1">
      <c r="A961" s="8"/>
      <c r="M961" s="73"/>
    </row>
    <row r="962" ht="15.75" customHeight="1">
      <c r="A962" s="8"/>
      <c r="M962" s="73"/>
    </row>
    <row r="963" ht="15.75" customHeight="1">
      <c r="A963" s="8"/>
      <c r="M963" s="73"/>
    </row>
    <row r="964" ht="15.75" customHeight="1">
      <c r="A964" s="8"/>
      <c r="M964" s="73"/>
    </row>
    <row r="965" ht="15.75" customHeight="1">
      <c r="A965" s="8"/>
      <c r="M965" s="73"/>
    </row>
    <row r="966" ht="15.75" customHeight="1">
      <c r="A966" s="8"/>
      <c r="M966" s="73"/>
    </row>
    <row r="967" ht="15.75" customHeight="1">
      <c r="A967" s="8"/>
      <c r="M967" s="73"/>
    </row>
    <row r="968" ht="15.75" customHeight="1">
      <c r="A968" s="8"/>
      <c r="M968" s="73"/>
    </row>
    <row r="969" ht="15.75" customHeight="1">
      <c r="A969" s="8"/>
      <c r="M969" s="73"/>
    </row>
    <row r="970" ht="15.75" customHeight="1">
      <c r="A970" s="8"/>
      <c r="M970" s="73"/>
    </row>
    <row r="971" ht="15.75" customHeight="1">
      <c r="A971" s="8"/>
      <c r="M971" s="73"/>
    </row>
    <row r="972" ht="15.75" customHeight="1">
      <c r="A972" s="8"/>
      <c r="M972" s="73"/>
    </row>
    <row r="973" ht="15.75" customHeight="1">
      <c r="A973" s="8"/>
      <c r="M973" s="73"/>
    </row>
    <row r="974" ht="15.75" customHeight="1">
      <c r="A974" s="8"/>
      <c r="M974" s="73"/>
    </row>
    <row r="975" ht="15.75" customHeight="1">
      <c r="A975" s="8"/>
      <c r="M975" s="73"/>
    </row>
    <row r="976" ht="15.75" customHeight="1">
      <c r="A976" s="8"/>
      <c r="M976" s="73"/>
    </row>
    <row r="977" ht="15.75" customHeight="1">
      <c r="A977" s="8"/>
      <c r="M977" s="73"/>
    </row>
    <row r="978" ht="15.75" customHeight="1">
      <c r="A978" s="8"/>
      <c r="M978" s="73"/>
    </row>
    <row r="979" ht="15.75" customHeight="1">
      <c r="A979" s="8"/>
      <c r="M979" s="73"/>
    </row>
    <row r="980" ht="15.75" customHeight="1">
      <c r="A980" s="8"/>
      <c r="M980" s="73"/>
    </row>
    <row r="981" ht="15.75" customHeight="1">
      <c r="A981" s="8"/>
      <c r="M981" s="73"/>
    </row>
    <row r="982" ht="15.75" customHeight="1">
      <c r="A982" s="8"/>
      <c r="M982" s="73"/>
    </row>
    <row r="983" ht="15.75" customHeight="1">
      <c r="A983" s="8"/>
      <c r="M983" s="73"/>
    </row>
    <row r="984" ht="15.75" customHeight="1">
      <c r="A984" s="8"/>
      <c r="M984" s="73"/>
    </row>
    <row r="985" ht="15.75" customHeight="1">
      <c r="A985" s="8"/>
      <c r="M985" s="73"/>
    </row>
    <row r="986" ht="15.75" customHeight="1">
      <c r="A986" s="8"/>
      <c r="M986" s="73"/>
    </row>
    <row r="987" ht="15.75" customHeight="1">
      <c r="A987" s="8"/>
      <c r="M987" s="73"/>
    </row>
    <row r="988" ht="15.75" customHeight="1">
      <c r="A988" s="8"/>
      <c r="M988" s="73"/>
    </row>
    <row r="989" ht="15.75" customHeight="1">
      <c r="A989" s="8"/>
      <c r="M989" s="73"/>
    </row>
    <row r="990" ht="15.75" customHeight="1">
      <c r="A990" s="8"/>
      <c r="M990" s="73"/>
    </row>
    <row r="991" ht="15.75" customHeight="1">
      <c r="A991" s="8"/>
      <c r="M991" s="73"/>
    </row>
    <row r="992" ht="15.75" customHeight="1">
      <c r="A992" s="8"/>
      <c r="M992" s="73"/>
    </row>
    <row r="993" ht="15.75" customHeight="1">
      <c r="A993" s="8"/>
      <c r="M993" s="73"/>
    </row>
    <row r="994" ht="15.75" customHeight="1">
      <c r="A994" s="8"/>
      <c r="M994" s="73"/>
    </row>
    <row r="995" ht="15.75" customHeight="1">
      <c r="A995" s="8"/>
      <c r="M995" s="73"/>
    </row>
    <row r="996" ht="15.75" customHeight="1">
      <c r="A996" s="8"/>
      <c r="M996" s="73"/>
    </row>
    <row r="997" ht="15.75" customHeight="1">
      <c r="A997" s="8"/>
      <c r="M997" s="73"/>
    </row>
    <row r="998" ht="15.75" customHeight="1">
      <c r="A998" s="8"/>
      <c r="M998" s="73"/>
    </row>
    <row r="999" ht="15.75" customHeight="1">
      <c r="A999" s="8"/>
      <c r="M999" s="73"/>
    </row>
    <row r="1000" ht="15.75" customHeight="1">
      <c r="A1000" s="8"/>
      <c r="M1000" s="73"/>
    </row>
  </sheetData>
  <mergeCells count="47">
    <mergeCell ref="K4:K5"/>
    <mergeCell ref="K6:K7"/>
    <mergeCell ref="K8:K9"/>
    <mergeCell ref="M8:M9"/>
    <mergeCell ref="K10:K11"/>
    <mergeCell ref="M10:M11"/>
    <mergeCell ref="K12:K13"/>
    <mergeCell ref="M12:M13"/>
    <mergeCell ref="B1:K1"/>
    <mergeCell ref="C3:E3"/>
    <mergeCell ref="B4:B5"/>
    <mergeCell ref="C4:E5"/>
    <mergeCell ref="M4:M5"/>
    <mergeCell ref="C6:E7"/>
    <mergeCell ref="M6:M7"/>
    <mergeCell ref="B6:B7"/>
    <mergeCell ref="B8:B9"/>
    <mergeCell ref="C8:E9"/>
    <mergeCell ref="B10:B11"/>
    <mergeCell ref="C10:E11"/>
    <mergeCell ref="B12:B13"/>
    <mergeCell ref="C12:E13"/>
    <mergeCell ref="C22:E22"/>
    <mergeCell ref="C23:E23"/>
    <mergeCell ref="C26:E26"/>
    <mergeCell ref="C27:E27"/>
    <mergeCell ref="C30:E30"/>
    <mergeCell ref="C31:E31"/>
    <mergeCell ref="C34:E34"/>
    <mergeCell ref="C35:E35"/>
    <mergeCell ref="B17:K17"/>
    <mergeCell ref="C18:E18"/>
    <mergeCell ref="H18:J18"/>
    <mergeCell ref="C19:E19"/>
    <mergeCell ref="H19:J19"/>
    <mergeCell ref="B21:K21"/>
    <mergeCell ref="H22:J22"/>
    <mergeCell ref="H31:J31"/>
    <mergeCell ref="H34:J34"/>
    <mergeCell ref="H35:J35"/>
    <mergeCell ref="H23:J23"/>
    <mergeCell ref="B25:K25"/>
    <mergeCell ref="H26:J26"/>
    <mergeCell ref="H27:J27"/>
    <mergeCell ref="B29:K29"/>
    <mergeCell ref="H30:J30"/>
    <mergeCell ref="B33:K33"/>
  </mergeCells>
  <printOptions/>
  <pageMargins bottom="0.75" footer="0.0" header="0.0" left="0.25" right="0.25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2" width="10.29"/>
    <col customWidth="1" min="3" max="3" width="18.29"/>
    <col customWidth="1" min="4" max="4" width="13.14"/>
    <col customWidth="1" min="5" max="5" width="11.0"/>
    <col customWidth="1" min="6" max="6" width="13.57"/>
    <col customWidth="1" min="7" max="7" width="13.43"/>
    <col customWidth="1" min="8" max="8" width="14.71"/>
    <col customWidth="1" min="9" max="9" width="12.86"/>
    <col customWidth="1" min="10" max="10" width="13.29"/>
    <col customWidth="1" min="11" max="14" width="10.29"/>
    <col customWidth="1" min="15" max="26" width="8.71"/>
  </cols>
  <sheetData>
    <row r="1">
      <c r="A1" s="8"/>
      <c r="B1" s="9" t="s">
        <v>84</v>
      </c>
    </row>
    <row r="2">
      <c r="A2" s="8"/>
    </row>
    <row r="3">
      <c r="A3" s="8"/>
      <c r="B3" s="10"/>
      <c r="C3" s="11" t="s">
        <v>61</v>
      </c>
      <c r="D3" s="12"/>
      <c r="E3" s="13"/>
      <c r="F3" s="14">
        <v>1.0</v>
      </c>
      <c r="G3" s="14">
        <v>2.0</v>
      </c>
      <c r="H3" s="14">
        <v>3.0</v>
      </c>
      <c r="I3" s="15">
        <v>4.0</v>
      </c>
      <c r="J3" s="15">
        <v>5.0</v>
      </c>
      <c r="K3" s="15">
        <v>6.0</v>
      </c>
      <c r="L3" s="16" t="s">
        <v>62</v>
      </c>
      <c r="M3" s="14" t="s">
        <v>63</v>
      </c>
      <c r="N3" s="17" t="s">
        <v>64</v>
      </c>
    </row>
    <row r="4">
      <c r="A4" s="8"/>
      <c r="B4" s="10">
        <v>1.0</v>
      </c>
      <c r="C4" s="69" t="s">
        <v>85</v>
      </c>
      <c r="D4" s="19"/>
      <c r="E4" s="20"/>
      <c r="F4" s="21" t="s">
        <v>66</v>
      </c>
      <c r="G4" s="22" t="str">
        <f t="array" ref="G4">INDIRECT(ADDRESS(27,6))&amp;":"&amp;INDIRECT(ADDRESS(27,7))</f>
        <v>7:8</v>
      </c>
      <c r="H4" s="22" t="str">
        <f t="array" ref="H4">INDIRECT(ADDRESS(31,7))&amp;":"&amp;INDIRECT(ADDRESS(31,6))</f>
        <v>7:11</v>
      </c>
      <c r="I4" s="22" t="str">
        <f t="array" ref="I4">INDIRECT(ADDRESS(36,6))&amp;":"&amp;INDIRECT(ADDRESS(36,7))</f>
        <v>2:13</v>
      </c>
      <c r="J4" s="22" t="str">
        <f t="array" ref="J4">INDIRECT(ADDRESS(42,7))&amp;":"&amp;INDIRECT(ADDRESS(42,6))</f>
        <v>13:1</v>
      </c>
      <c r="K4" s="23" t="str">
        <f t="array" ref="K4">INDIRECT(ADDRESS(20,6))&amp;":"&amp;INDIRECT(ADDRESS(20,7))</f>
        <v>13:2</v>
      </c>
      <c r="L4" s="24">
        <f>IF(COUNT(F5:K5)=0,"",COUNTIF(F5:K5,"&gt;0")+0.5*COUNTIF(F5:K5,0))</f>
        <v>2</v>
      </c>
      <c r="M4" s="25"/>
      <c r="N4" s="26">
        <v>4.0</v>
      </c>
    </row>
    <row r="5">
      <c r="A5" s="8"/>
      <c r="B5" s="27"/>
      <c r="C5" s="28"/>
      <c r="D5" s="29"/>
      <c r="E5" s="30"/>
      <c r="F5" s="31" t="s">
        <v>66</v>
      </c>
      <c r="G5" s="32">
        <f t="array" ref="G5">IF(LEN(INDIRECT(ADDRESS(ROW()-1, COLUMN())))=1,"",INDIRECT(ADDRESS(27,6))-INDIRECT(ADDRESS(27,7)))</f>
        <v>-1</v>
      </c>
      <c r="H5" s="32">
        <f t="array" ref="H5">IF(LEN(INDIRECT(ADDRESS(ROW()-1, COLUMN())))=1,"",INDIRECT(ADDRESS(31,7))-INDIRECT(ADDRESS(31,6)))</f>
        <v>-4</v>
      </c>
      <c r="I5" s="32">
        <f t="array" ref="I5">IF(LEN(INDIRECT(ADDRESS(ROW()-1, COLUMN())))=1,"",INDIRECT(ADDRESS(36,6))-INDIRECT(ADDRESS(36,7)))</f>
        <v>-11</v>
      </c>
      <c r="J5" s="32">
        <f t="array" ref="J5">IF(LEN(INDIRECT(ADDRESS(ROW()-1, COLUMN())))=1,"",INDIRECT(ADDRESS(42,7))-INDIRECT(ADDRESS(42,6)))</f>
        <v>12</v>
      </c>
      <c r="K5" s="33">
        <f t="array" ref="K5">IF(LEN(INDIRECT(ADDRESS(ROW()-1, COLUMN())))=1,"",INDIRECT(ADDRESS(20,6))-INDIRECT(ADDRESS(20,7)))</f>
        <v>11</v>
      </c>
      <c r="L5" s="29"/>
      <c r="M5" s="32">
        <f>IF(COUNT(F5:K5)=0,"",SUM(F5:K5))</f>
        <v>7</v>
      </c>
      <c r="N5" s="34"/>
    </row>
    <row r="6">
      <c r="A6" s="8"/>
      <c r="B6" s="35">
        <v>2.0</v>
      </c>
      <c r="C6" s="36" t="s">
        <v>86</v>
      </c>
      <c r="D6" s="37"/>
      <c r="E6" s="38"/>
      <c r="F6" s="39" t="str">
        <f t="array" ref="F6">INDIRECT(ADDRESS(27,7))&amp;":"&amp;INDIRECT(ADDRESS(27,6))</f>
        <v>8:7</v>
      </c>
      <c r="G6" s="40" t="s">
        <v>66</v>
      </c>
      <c r="H6" s="41" t="str">
        <f t="array" ref="H6">INDIRECT(ADDRESS(37,6))&amp;":"&amp;INDIRECT(ADDRESS(37,7))</f>
        <v>2:13</v>
      </c>
      <c r="I6" s="41" t="str">
        <f t="array" ref="I6">INDIRECT(ADDRESS(41,7))&amp;":"&amp;INDIRECT(ADDRESS(41,6))</f>
        <v>7:13</v>
      </c>
      <c r="J6" s="41" t="str">
        <f t="array" ref="J6">INDIRECT(ADDRESS(21,6))&amp;":"&amp;INDIRECT(ADDRESS(21,7))</f>
        <v>13:4</v>
      </c>
      <c r="K6" s="42" t="str">
        <f t="array" ref="K6">INDIRECT(ADDRESS(30,6))&amp;":"&amp;INDIRECT(ADDRESS(30,7))</f>
        <v>9:8</v>
      </c>
      <c r="L6" s="43">
        <f>IF(COUNT(F7:K7)=0,"",COUNTIF(F7:K7,"&gt;0")+0.5*COUNTIF(F7:K7,0))</f>
        <v>3</v>
      </c>
      <c r="M6" s="32"/>
      <c r="N6" s="44">
        <v>3.0</v>
      </c>
    </row>
    <row r="7">
      <c r="A7" s="8"/>
      <c r="B7" s="27"/>
      <c r="C7" s="28"/>
      <c r="D7" s="29"/>
      <c r="E7" s="30"/>
      <c r="F7" s="45">
        <f t="array" ref="F7">IF(LEN(INDIRECT(ADDRESS(ROW()-1, COLUMN())))=1,"",INDIRECT(ADDRESS(27,7))-INDIRECT(ADDRESS(27,6)))</f>
        <v>1</v>
      </c>
      <c r="G7" s="46" t="s">
        <v>66</v>
      </c>
      <c r="H7" s="32">
        <f t="array" ref="H7">IF(LEN(INDIRECT(ADDRESS(ROW()-1, COLUMN())))=1,"",INDIRECT(ADDRESS(37,6))-INDIRECT(ADDRESS(37,7)))</f>
        <v>-11</v>
      </c>
      <c r="I7" s="32">
        <f t="array" ref="I7">IF(LEN(INDIRECT(ADDRESS(ROW()-1, COLUMN())))=1,"",INDIRECT(ADDRESS(41,7))-INDIRECT(ADDRESS(41,6)))</f>
        <v>-6</v>
      </c>
      <c r="J7" s="32">
        <f t="array" ref="J7">IF(LEN(INDIRECT(ADDRESS(ROW()-1, COLUMN())))=1,"",INDIRECT(ADDRESS(21,6))-INDIRECT(ADDRESS(21,7)))</f>
        <v>9</v>
      </c>
      <c r="K7" s="33">
        <f t="array" ref="K7">IF(LEN(INDIRECT(ADDRESS(ROW()-1, COLUMN())))=1,"",INDIRECT(ADDRESS(30,6))-INDIRECT(ADDRESS(30,7)))</f>
        <v>1</v>
      </c>
      <c r="L7" s="29"/>
      <c r="M7" s="32">
        <f>IF(COUNT(F7:K7)=0,"",SUM(F7:K7))</f>
        <v>-6</v>
      </c>
      <c r="N7" s="34"/>
    </row>
    <row r="8">
      <c r="A8" s="8"/>
      <c r="B8" s="35">
        <v>3.0</v>
      </c>
      <c r="C8" s="47" t="s">
        <v>87</v>
      </c>
      <c r="D8" s="37"/>
      <c r="E8" s="38"/>
      <c r="F8" s="39" t="str">
        <f t="array" ref="F8">INDIRECT(ADDRESS(31,6))&amp;":"&amp;INDIRECT(ADDRESS(31,7))</f>
        <v>11:7</v>
      </c>
      <c r="G8" s="41" t="str">
        <f t="array" ref="G8">INDIRECT(ADDRESS(37,7))&amp;":"&amp;INDIRECT(ADDRESS(37,6))</f>
        <v>13:2</v>
      </c>
      <c r="H8" s="40" t="s">
        <v>66</v>
      </c>
      <c r="I8" s="41" t="str">
        <f t="array" ref="I8">INDIRECT(ADDRESS(22,6))&amp;":"&amp;INDIRECT(ADDRESS(22,7))</f>
        <v>0:13</v>
      </c>
      <c r="J8" s="41" t="str">
        <f t="array" ref="J8">INDIRECT(ADDRESS(26,7))&amp;":"&amp;INDIRECT(ADDRESS(26,6))</f>
        <v>13:5</v>
      </c>
      <c r="K8" s="42" t="str">
        <f t="array" ref="K8">INDIRECT(ADDRESS(40,6))&amp;":"&amp;INDIRECT(ADDRESS(40,7))</f>
        <v>13:1</v>
      </c>
      <c r="L8" s="43">
        <f>IF(COUNT(F9:K9)=0,"",COUNTIF(F9:K9,"&gt;0")+0.5*COUNTIF(F9:K9,0))</f>
        <v>4</v>
      </c>
      <c r="M8" s="32"/>
      <c r="N8" s="44">
        <v>2.0</v>
      </c>
    </row>
    <row r="9">
      <c r="A9" s="8"/>
      <c r="B9" s="27"/>
      <c r="C9" s="28"/>
      <c r="D9" s="29"/>
      <c r="E9" s="30"/>
      <c r="F9" s="45">
        <f t="array" ref="F9">IF(LEN(INDIRECT(ADDRESS(ROW()-1, COLUMN())))=1,"",INDIRECT(ADDRESS(31,6))-INDIRECT(ADDRESS(31,7)))</f>
        <v>4</v>
      </c>
      <c r="G9" s="32">
        <f t="array" ref="G9">IF(LEN(INDIRECT(ADDRESS(ROW()-1, COLUMN())))=1,"",INDIRECT(ADDRESS(37,7))-INDIRECT(ADDRESS(37,6)))</f>
        <v>11</v>
      </c>
      <c r="H9" s="46" t="s">
        <v>66</v>
      </c>
      <c r="I9" s="32">
        <f t="array" ref="I9">IF(LEN(INDIRECT(ADDRESS(ROW()-1, COLUMN())))=1,"",INDIRECT(ADDRESS(22,6))-INDIRECT(ADDRESS(22,7)))</f>
        <v>-13</v>
      </c>
      <c r="J9" s="32">
        <f t="array" ref="J9">IF(LEN(INDIRECT(ADDRESS(ROW()-1, COLUMN())))=1,"",INDIRECT(ADDRESS(26,7))-INDIRECT(ADDRESS(26,6)))</f>
        <v>8</v>
      </c>
      <c r="K9" s="33">
        <f t="array" ref="K9">IF(LEN(INDIRECT(ADDRESS(ROW()-1, COLUMN())))=1,"",INDIRECT(ADDRESS(40,6))-INDIRECT(ADDRESS(40,7)))</f>
        <v>12</v>
      </c>
      <c r="L9" s="29"/>
      <c r="M9" s="32">
        <f>IF(COUNT(F9:K9)=0,"",SUM(F9:K9))</f>
        <v>22</v>
      </c>
      <c r="N9" s="34"/>
    </row>
    <row r="10">
      <c r="A10" s="8"/>
      <c r="B10" s="35">
        <v>4.0</v>
      </c>
      <c r="C10" s="47" t="s">
        <v>88</v>
      </c>
      <c r="D10" s="37"/>
      <c r="E10" s="38"/>
      <c r="F10" s="39" t="str">
        <f t="array" ref="F10">INDIRECT(ADDRESS(36,7))&amp;":"&amp;INDIRECT(ADDRESS(36,6))</f>
        <v>13:2</v>
      </c>
      <c r="G10" s="41" t="str">
        <f t="array" ref="G10">INDIRECT(ADDRESS(41,6))&amp;":"&amp;INDIRECT(ADDRESS(41,7))</f>
        <v>13:7</v>
      </c>
      <c r="H10" s="41" t="str">
        <f t="array" ref="H10">INDIRECT(ADDRESS(22,7))&amp;":"&amp;INDIRECT(ADDRESS(22,6))</f>
        <v>13:0</v>
      </c>
      <c r="I10" s="40" t="s">
        <v>66</v>
      </c>
      <c r="J10" s="41" t="str">
        <f t="array" ref="J10">INDIRECT(ADDRESS(32,6))&amp;":"&amp;INDIRECT(ADDRESS(32,7))</f>
        <v>7:8</v>
      </c>
      <c r="K10" s="42" t="str">
        <f t="array" ref="K10">INDIRECT(ADDRESS(25,7))&amp;":"&amp;INDIRECT(ADDRESS(25,6))</f>
        <v>13:5</v>
      </c>
      <c r="L10" s="43">
        <f>IF(COUNT(F11:K11)=0,"",COUNTIF(F11:K11,"&gt;0")+0.5*COUNTIF(F11:K11,0))</f>
        <v>4</v>
      </c>
      <c r="M10" s="32"/>
      <c r="N10" s="44">
        <v>1.0</v>
      </c>
    </row>
    <row r="11">
      <c r="A11" s="8"/>
      <c r="B11" s="27"/>
      <c r="C11" s="28"/>
      <c r="D11" s="29"/>
      <c r="E11" s="30"/>
      <c r="F11" s="45">
        <f t="array" ref="F11">IF(LEN(INDIRECT(ADDRESS(ROW()-1, COLUMN())))=1,"",INDIRECT(ADDRESS(36,7))-INDIRECT(ADDRESS(36,6)))</f>
        <v>11</v>
      </c>
      <c r="G11" s="32">
        <f t="array" ref="G11">IF(LEN(INDIRECT(ADDRESS(ROW()-1, COLUMN())))=1,"",INDIRECT(ADDRESS(41,6))-INDIRECT(ADDRESS(41,7)))</f>
        <v>6</v>
      </c>
      <c r="H11" s="32">
        <f t="array" ref="H11">IF(LEN(INDIRECT(ADDRESS(ROW()-1, COLUMN())))=1,"",INDIRECT(ADDRESS(22,7))-INDIRECT(ADDRESS(22,6)))</f>
        <v>13</v>
      </c>
      <c r="I11" s="46" t="s">
        <v>66</v>
      </c>
      <c r="J11" s="32">
        <f t="array" ref="J11">IF(LEN(INDIRECT(ADDRESS(ROW()-1, COLUMN())))=1,"",INDIRECT(ADDRESS(32,6))-INDIRECT(ADDRESS(32,7)))</f>
        <v>-1</v>
      </c>
      <c r="K11" s="33">
        <f t="array" ref="K11">IF(LEN(INDIRECT(ADDRESS(ROW()-1, COLUMN())))=1,"",INDIRECT(ADDRESS(25,7))-INDIRECT(ADDRESS(25,6)))</f>
        <v>8</v>
      </c>
      <c r="L11" s="29"/>
      <c r="M11" s="32">
        <f>IF(COUNT(F11:K11)=0,"",SUM(F11:K11))</f>
        <v>37</v>
      </c>
      <c r="N11" s="34"/>
    </row>
    <row r="12">
      <c r="A12" s="8"/>
      <c r="B12" s="35">
        <v>5.0</v>
      </c>
      <c r="C12" s="48" t="s">
        <v>89</v>
      </c>
      <c r="D12" s="37"/>
      <c r="E12" s="38"/>
      <c r="F12" s="39" t="str">
        <f t="array" ref="F12">INDIRECT(ADDRESS(42,6))&amp;":"&amp;INDIRECT(ADDRESS(42,7))</f>
        <v>1:13</v>
      </c>
      <c r="G12" s="41" t="str">
        <f t="array" ref="G12">INDIRECT(ADDRESS(21,7))&amp;":"&amp;INDIRECT(ADDRESS(21,6))</f>
        <v>4:13</v>
      </c>
      <c r="H12" s="41" t="str">
        <f t="array" ref="H12">INDIRECT(ADDRESS(26,6))&amp;":"&amp;INDIRECT(ADDRESS(26,7))</f>
        <v>5:13</v>
      </c>
      <c r="I12" s="41" t="str">
        <f t="array" ref="I12">INDIRECT(ADDRESS(32,7))&amp;":"&amp;INDIRECT(ADDRESS(32,6))</f>
        <v>8:7</v>
      </c>
      <c r="J12" s="40" t="s">
        <v>66</v>
      </c>
      <c r="K12" s="42" t="str">
        <f t="array" ref="K12">INDIRECT(ADDRESS(35,7))&amp;":"&amp;INDIRECT(ADDRESS(35,6))</f>
        <v>6:12</v>
      </c>
      <c r="L12" s="43">
        <f>IF(COUNT(F13:K13)=0,"",COUNTIF(F13:K13,"&gt;0")+0.5*COUNTIF(F13:K13,0))</f>
        <v>1</v>
      </c>
      <c r="M12" s="32"/>
      <c r="N12" s="44">
        <v>6.0</v>
      </c>
    </row>
    <row r="13">
      <c r="A13" s="8"/>
      <c r="B13" s="27"/>
      <c r="C13" s="28"/>
      <c r="D13" s="29"/>
      <c r="E13" s="30"/>
      <c r="F13" s="45">
        <f t="array" ref="F13">IF(LEN(INDIRECT(ADDRESS(ROW()-1, COLUMN())))=1,"",INDIRECT(ADDRESS(42,6))-INDIRECT(ADDRESS(42,7)))</f>
        <v>-12</v>
      </c>
      <c r="G13" s="32">
        <f t="array" ref="G13">IF(LEN(INDIRECT(ADDRESS(ROW()-1, COLUMN())))=1,"",INDIRECT(ADDRESS(21,7))-INDIRECT(ADDRESS(21,6)))</f>
        <v>-9</v>
      </c>
      <c r="H13" s="32">
        <f t="array" ref="H13">IF(LEN(INDIRECT(ADDRESS(ROW()-1, COLUMN())))=1,"",INDIRECT(ADDRESS(26,6))-INDIRECT(ADDRESS(26,7)))</f>
        <v>-8</v>
      </c>
      <c r="I13" s="32">
        <f t="array" ref="I13">IF(LEN(INDIRECT(ADDRESS(ROW()-1, COLUMN())))=1,"",INDIRECT(ADDRESS(32,7))-INDIRECT(ADDRESS(32,6)))</f>
        <v>1</v>
      </c>
      <c r="J13" s="46" t="s">
        <v>66</v>
      </c>
      <c r="K13" s="33">
        <f t="array" ref="K13">IF(LEN(INDIRECT(ADDRESS(ROW()-1, COLUMN())))=1,"",INDIRECT(ADDRESS(35,7))-INDIRECT(ADDRESS(35,6)))</f>
        <v>-6</v>
      </c>
      <c r="L13" s="29"/>
      <c r="M13" s="32">
        <f>IF(COUNT(F13:K13)=0,"",SUM(F13:K13))</f>
        <v>-34</v>
      </c>
      <c r="N13" s="34"/>
    </row>
    <row r="14">
      <c r="A14" s="8"/>
      <c r="B14" s="35">
        <v>6.0</v>
      </c>
      <c r="C14" s="48" t="s">
        <v>90</v>
      </c>
      <c r="D14" s="37"/>
      <c r="E14" s="38"/>
      <c r="F14" s="39" t="str">
        <f t="array" ref="F14">INDIRECT(ADDRESS(20,7))&amp;":"&amp;INDIRECT(ADDRESS(20,6))</f>
        <v>2:13</v>
      </c>
      <c r="G14" s="41" t="str">
        <f t="array" ref="G14">INDIRECT(ADDRESS(30,7))&amp;":"&amp;INDIRECT(ADDRESS(30,6))</f>
        <v>8:9</v>
      </c>
      <c r="H14" s="41" t="str">
        <f t="array" ref="H14">INDIRECT(ADDRESS(40,7))&amp;":"&amp;INDIRECT(ADDRESS(40,6))</f>
        <v>1:13</v>
      </c>
      <c r="I14" s="41" t="str">
        <f t="array" ref="I14">INDIRECT(ADDRESS(25,6))&amp;":"&amp;INDIRECT(ADDRESS(25,7))</f>
        <v>5:13</v>
      </c>
      <c r="J14" s="41" t="str">
        <f t="array" ref="J14">INDIRECT(ADDRESS(35,6))&amp;":"&amp;INDIRECT(ADDRESS(35,7))</f>
        <v>12:6</v>
      </c>
      <c r="K14" s="49" t="s">
        <v>66</v>
      </c>
      <c r="L14" s="43">
        <f>IF(COUNT(F15:K15)=0,"",COUNTIF(F15:K15,"&gt;0")+0.5*COUNTIF(F15:K15,0))</f>
        <v>1</v>
      </c>
      <c r="M14" s="32"/>
      <c r="N14" s="44">
        <v>5.0</v>
      </c>
    </row>
    <row r="15">
      <c r="A15" s="8"/>
      <c r="B15" s="50"/>
      <c r="C15" s="51"/>
      <c r="D15" s="52"/>
      <c r="E15" s="53"/>
      <c r="F15" s="54">
        <f t="array" ref="F15">IF(LEN(INDIRECT(ADDRESS(ROW()-1, COLUMN())))=1,"",INDIRECT(ADDRESS(20,7))-INDIRECT(ADDRESS(20,6)))</f>
        <v>-11</v>
      </c>
      <c r="G15" s="55">
        <f t="array" ref="G15">IF(LEN(INDIRECT(ADDRESS(ROW()-1, COLUMN())))=1,"",INDIRECT(ADDRESS(30,7))-INDIRECT(ADDRESS(30,6)))</f>
        <v>-1</v>
      </c>
      <c r="H15" s="55">
        <f t="array" ref="H15">IF(LEN(INDIRECT(ADDRESS(ROW()-1, COLUMN())))=1,"",INDIRECT(ADDRESS(40,7))-INDIRECT(ADDRESS(40,6)))</f>
        <v>-12</v>
      </c>
      <c r="I15" s="55">
        <f t="array" ref="I15">IF(LEN(INDIRECT(ADDRESS(ROW()-1, COLUMN())))=1,"",INDIRECT(ADDRESS(25,6))-INDIRECT(ADDRESS(25,7)))</f>
        <v>-8</v>
      </c>
      <c r="J15" s="55">
        <f t="array" ref="J15">IF(LEN(INDIRECT(ADDRESS(ROW()-1, COLUMN())))=1,"",INDIRECT(ADDRESS(35,6))-INDIRECT(ADDRESS(35,7)))</f>
        <v>6</v>
      </c>
      <c r="K15" s="56" t="s">
        <v>66</v>
      </c>
      <c r="L15" s="52"/>
      <c r="M15" s="55">
        <f>IF(COUNT(F15:K15)=0,"",SUM(F15:K15))</f>
        <v>-26</v>
      </c>
      <c r="N15" s="57"/>
    </row>
    <row r="16">
      <c r="A16" s="8"/>
    </row>
    <row r="17">
      <c r="A17" s="8"/>
    </row>
    <row r="18">
      <c r="A18" s="8"/>
      <c r="D18" s="74" t="s">
        <v>91</v>
      </c>
    </row>
    <row r="19">
      <c r="A19" s="58"/>
      <c r="B19" s="59" t="s">
        <v>72</v>
      </c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>
      <c r="A20" s="58"/>
      <c r="B20" s="61">
        <v>1.0</v>
      </c>
      <c r="C20" s="62" t="str">
        <f t="shared" ref="C20:C22" si="1">IF(ISBLANK(INDIRECT(ADDRESS(B20*2+2,3))),"",INDIRECT(ADDRESS(B20*2+2,3)))</f>
        <v>Африканов, Лямунов</v>
      </c>
      <c r="D20" s="29"/>
      <c r="E20" s="30"/>
      <c r="F20" s="63">
        <v>13.0</v>
      </c>
      <c r="G20" s="64">
        <v>2.0</v>
      </c>
      <c r="H20" s="65" t="str">
        <f t="shared" ref="H20:H22" si="2">IF(ISBLANK(INDIRECT(ADDRESS(K20*2+2,3))),"",INDIRECT(ADDRESS(K20*2+2,3)))</f>
        <v>Глеклер, Царегородцев</v>
      </c>
      <c r="I20" s="29"/>
      <c r="J20" s="29"/>
      <c r="K20" s="61">
        <v>6.0</v>
      </c>
      <c r="L20" s="66" t="s">
        <v>73</v>
      </c>
      <c r="M20" s="59">
        <v>1.0</v>
      </c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ht="15.75" customHeight="1">
      <c r="A21" s="58"/>
      <c r="B21" s="61">
        <v>2.0</v>
      </c>
      <c r="C21" s="62" t="str">
        <f t="shared" si="1"/>
        <v>Федотовский, Шундрин А</v>
      </c>
      <c r="D21" s="29"/>
      <c r="E21" s="30"/>
      <c r="F21" s="63">
        <v>13.0</v>
      </c>
      <c r="G21" s="64">
        <v>4.0</v>
      </c>
      <c r="H21" s="65" t="str">
        <f t="shared" si="2"/>
        <v>Столяров, Ницинский</v>
      </c>
      <c r="I21" s="29"/>
      <c r="J21" s="29"/>
      <c r="K21" s="61">
        <v>5.0</v>
      </c>
      <c r="L21" s="66" t="s">
        <v>73</v>
      </c>
      <c r="M21" s="59">
        <v>2.0</v>
      </c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ht="15.75" customHeight="1">
      <c r="A22" s="58"/>
      <c r="B22" s="61">
        <v>3.0</v>
      </c>
      <c r="C22" s="62" t="str">
        <f t="shared" si="1"/>
        <v>Земцов, Хафидо</v>
      </c>
      <c r="D22" s="29"/>
      <c r="E22" s="30"/>
      <c r="F22" s="63">
        <v>0.0</v>
      </c>
      <c r="G22" s="64">
        <v>13.0</v>
      </c>
      <c r="H22" s="65" t="str">
        <f t="shared" si="2"/>
        <v>Базарев, Мишин </v>
      </c>
      <c r="I22" s="29"/>
      <c r="J22" s="29"/>
      <c r="K22" s="61">
        <v>4.0</v>
      </c>
      <c r="L22" s="66" t="s">
        <v>73</v>
      </c>
      <c r="M22" s="59">
        <v>3.0</v>
      </c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ht="15.75" customHeight="1">
      <c r="A23" s="58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7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ht="15.75" customHeight="1">
      <c r="A24" s="58"/>
      <c r="B24" s="59" t="s">
        <v>74</v>
      </c>
      <c r="L24" s="60"/>
      <c r="M24" s="67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ht="15.75" customHeight="1">
      <c r="A25" s="58"/>
      <c r="B25" s="61">
        <v>6.0</v>
      </c>
      <c r="C25" s="62" t="str">
        <f t="shared" ref="C25:C27" si="3">IF(ISBLANK(INDIRECT(ADDRESS(B25*2+2,3))),"",INDIRECT(ADDRESS(B25*2+2,3)))</f>
        <v>Глеклер, Царегородцев</v>
      </c>
      <c r="D25" s="29"/>
      <c r="E25" s="30"/>
      <c r="F25" s="63">
        <v>5.0</v>
      </c>
      <c r="G25" s="64">
        <v>13.0</v>
      </c>
      <c r="H25" s="65" t="str">
        <f t="shared" ref="H25:H27" si="4">IF(ISBLANK(INDIRECT(ADDRESS(K25*2+2,3))),"",INDIRECT(ADDRESS(K25*2+2,3)))</f>
        <v>Базарев, Мишин </v>
      </c>
      <c r="I25" s="29"/>
      <c r="J25" s="29"/>
      <c r="K25" s="61">
        <v>4.0</v>
      </c>
      <c r="L25" s="66" t="s">
        <v>73</v>
      </c>
      <c r="M25" s="59">
        <v>4.0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ht="15.75" customHeight="1">
      <c r="A26" s="58"/>
      <c r="B26" s="61">
        <v>5.0</v>
      </c>
      <c r="C26" s="62" t="str">
        <f t="shared" si="3"/>
        <v>Столяров, Ницинский</v>
      </c>
      <c r="D26" s="29"/>
      <c r="E26" s="30"/>
      <c r="F26" s="63">
        <v>5.0</v>
      </c>
      <c r="G26" s="64">
        <v>13.0</v>
      </c>
      <c r="H26" s="65" t="str">
        <f t="shared" si="4"/>
        <v>Земцов, Хафидо</v>
      </c>
      <c r="I26" s="29"/>
      <c r="J26" s="29"/>
      <c r="K26" s="61">
        <v>3.0</v>
      </c>
      <c r="L26" s="66" t="s">
        <v>73</v>
      </c>
      <c r="M26" s="59">
        <v>5.0</v>
      </c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ht="15.75" customHeight="1">
      <c r="A27" s="58"/>
      <c r="B27" s="61">
        <v>1.0</v>
      </c>
      <c r="C27" s="62" t="str">
        <f t="shared" si="3"/>
        <v>Африканов, Лямунов</v>
      </c>
      <c r="D27" s="29"/>
      <c r="E27" s="30"/>
      <c r="F27" s="63">
        <v>7.0</v>
      </c>
      <c r="G27" s="64">
        <v>8.0</v>
      </c>
      <c r="H27" s="65" t="str">
        <f t="shared" si="4"/>
        <v>Федотовский, Шундрин А</v>
      </c>
      <c r="I27" s="29"/>
      <c r="J27" s="29"/>
      <c r="K27" s="61">
        <v>2.0</v>
      </c>
      <c r="L27" s="66" t="s">
        <v>73</v>
      </c>
      <c r="M27" s="59">
        <v>6.0</v>
      </c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ht="15.75" customHeight="1">
      <c r="A28" s="58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7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ht="15.75" customHeight="1">
      <c r="A29" s="58"/>
      <c r="B29" s="59" t="s">
        <v>75</v>
      </c>
      <c r="L29" s="60"/>
      <c r="M29" s="67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ht="15.75" customHeight="1">
      <c r="A30" s="58"/>
      <c r="B30" s="61">
        <v>2.0</v>
      </c>
      <c r="C30" s="62" t="str">
        <f t="shared" ref="C30:C32" si="5">IF(ISBLANK(INDIRECT(ADDRESS(B30*2+2,3))),"",INDIRECT(ADDRESS(B30*2+2,3)))</f>
        <v>Федотовский, Шундрин А</v>
      </c>
      <c r="D30" s="29"/>
      <c r="E30" s="30"/>
      <c r="F30" s="63">
        <v>9.0</v>
      </c>
      <c r="G30" s="64">
        <v>8.0</v>
      </c>
      <c r="H30" s="65" t="str">
        <f t="shared" ref="H30:H32" si="6">IF(ISBLANK(INDIRECT(ADDRESS(K30*2+2,3))),"",INDIRECT(ADDRESS(K30*2+2,3)))</f>
        <v>Глеклер, Царегородцев</v>
      </c>
      <c r="I30" s="29"/>
      <c r="J30" s="29"/>
      <c r="K30" s="61">
        <v>6.0</v>
      </c>
      <c r="L30" s="66" t="s">
        <v>73</v>
      </c>
      <c r="M30" s="59">
        <v>3.0</v>
      </c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ht="15.75" customHeight="1">
      <c r="A31" s="58"/>
      <c r="B31" s="61">
        <v>3.0</v>
      </c>
      <c r="C31" s="62" t="str">
        <f t="shared" si="5"/>
        <v>Земцов, Хафидо</v>
      </c>
      <c r="D31" s="29"/>
      <c r="E31" s="30"/>
      <c r="F31" s="63">
        <v>11.0</v>
      </c>
      <c r="G31" s="64">
        <v>7.0</v>
      </c>
      <c r="H31" s="65" t="str">
        <f t="shared" si="6"/>
        <v>Африканов, Лямунов</v>
      </c>
      <c r="I31" s="29"/>
      <c r="J31" s="29"/>
      <c r="K31" s="61">
        <v>1.0</v>
      </c>
      <c r="L31" s="66" t="s">
        <v>73</v>
      </c>
      <c r="M31" s="59">
        <v>2.0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ht="15.75" customHeight="1">
      <c r="A32" s="58"/>
      <c r="B32" s="61">
        <v>4.0</v>
      </c>
      <c r="C32" s="62" t="str">
        <f t="shared" si="5"/>
        <v>Базарев, Мишин </v>
      </c>
      <c r="D32" s="29"/>
      <c r="E32" s="30"/>
      <c r="F32" s="63">
        <v>7.0</v>
      </c>
      <c r="G32" s="64">
        <v>8.0</v>
      </c>
      <c r="H32" s="65" t="str">
        <f t="shared" si="6"/>
        <v>Столяров, Ницинский</v>
      </c>
      <c r="I32" s="29"/>
      <c r="J32" s="29"/>
      <c r="K32" s="61">
        <v>5.0</v>
      </c>
      <c r="L32" s="66" t="s">
        <v>73</v>
      </c>
      <c r="M32" s="59">
        <v>1.0</v>
      </c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ht="15.75" customHeight="1">
      <c r="A33" s="58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7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ht="15.75" customHeight="1">
      <c r="A34" s="58"/>
      <c r="B34" s="59" t="s">
        <v>76</v>
      </c>
      <c r="L34" s="60"/>
      <c r="M34" s="67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ht="15.75" customHeight="1">
      <c r="A35" s="58"/>
      <c r="B35" s="61">
        <v>6.0</v>
      </c>
      <c r="C35" s="62" t="str">
        <f t="shared" ref="C35:C37" si="7">IF(ISBLANK(INDIRECT(ADDRESS(B35*2+2,3))),"",INDIRECT(ADDRESS(B35*2+2,3)))</f>
        <v>Глеклер, Царегородцев</v>
      </c>
      <c r="D35" s="29"/>
      <c r="E35" s="30"/>
      <c r="F35" s="63">
        <v>12.0</v>
      </c>
      <c r="G35" s="64">
        <v>6.0</v>
      </c>
      <c r="H35" s="65" t="str">
        <f t="shared" ref="H35:H37" si="8">IF(ISBLANK(INDIRECT(ADDRESS(K35*2+2,3))),"",INDIRECT(ADDRESS(K35*2+2,3)))</f>
        <v>Столяров, Ницинский</v>
      </c>
      <c r="I35" s="29"/>
      <c r="J35" s="29"/>
      <c r="K35" s="61">
        <v>5.0</v>
      </c>
      <c r="L35" s="66" t="s">
        <v>73</v>
      </c>
      <c r="M35" s="59">
        <v>6.0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ht="15.75" customHeight="1">
      <c r="A36" s="58"/>
      <c r="B36" s="61">
        <v>1.0</v>
      </c>
      <c r="C36" s="62" t="str">
        <f t="shared" si="7"/>
        <v>Африканов, Лямунов</v>
      </c>
      <c r="D36" s="29"/>
      <c r="E36" s="30"/>
      <c r="F36" s="63">
        <v>2.0</v>
      </c>
      <c r="G36" s="64">
        <v>13.0</v>
      </c>
      <c r="H36" s="65" t="str">
        <f t="shared" si="8"/>
        <v>Базарев, Мишин </v>
      </c>
      <c r="I36" s="29"/>
      <c r="J36" s="29"/>
      <c r="K36" s="61">
        <v>4.0</v>
      </c>
      <c r="L36" s="66" t="s">
        <v>73</v>
      </c>
      <c r="M36" s="59">
        <v>5.0</v>
      </c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ht="15.75" customHeight="1">
      <c r="A37" s="58"/>
      <c r="B37" s="61">
        <v>2.0</v>
      </c>
      <c r="C37" s="62" t="str">
        <f t="shared" si="7"/>
        <v>Федотовский, Шундрин А</v>
      </c>
      <c r="D37" s="29"/>
      <c r="E37" s="30"/>
      <c r="F37" s="63">
        <v>2.0</v>
      </c>
      <c r="G37" s="64">
        <v>13.0</v>
      </c>
      <c r="H37" s="65" t="str">
        <f t="shared" si="8"/>
        <v>Земцов, Хафидо</v>
      </c>
      <c r="I37" s="29"/>
      <c r="J37" s="29"/>
      <c r="K37" s="61">
        <v>3.0</v>
      </c>
      <c r="L37" s="66" t="s">
        <v>73</v>
      </c>
      <c r="M37" s="59">
        <v>4.0</v>
      </c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ht="15.75" customHeight="1">
      <c r="A38" s="58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7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ht="15.75" customHeight="1">
      <c r="A39" s="58"/>
      <c r="B39" s="59" t="s">
        <v>77</v>
      </c>
      <c r="L39" s="60"/>
      <c r="M39" s="67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ht="15.75" customHeight="1">
      <c r="A40" s="58"/>
      <c r="B40" s="61">
        <v>3.0</v>
      </c>
      <c r="C40" s="62" t="str">
        <f t="shared" ref="C40:C42" si="9">IF(ISBLANK(INDIRECT(ADDRESS(B40*2+2,3))),"",INDIRECT(ADDRESS(B40*2+2,3)))</f>
        <v>Земцов, Хафидо</v>
      </c>
      <c r="D40" s="29"/>
      <c r="E40" s="30"/>
      <c r="F40" s="63">
        <v>13.0</v>
      </c>
      <c r="G40" s="64">
        <v>1.0</v>
      </c>
      <c r="H40" s="65" t="str">
        <f t="shared" ref="H40:H42" si="10">IF(ISBLANK(INDIRECT(ADDRESS(K40*2+2,3))),"",INDIRECT(ADDRESS(K40*2+2,3)))</f>
        <v>Глеклер, Царегородцев</v>
      </c>
      <c r="I40" s="29"/>
      <c r="J40" s="29"/>
      <c r="K40" s="61">
        <v>6.0</v>
      </c>
      <c r="L40" s="66" t="s">
        <v>73</v>
      </c>
      <c r="M40" s="59">
        <v>1.0</v>
      </c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ht="15.75" customHeight="1">
      <c r="A41" s="58"/>
      <c r="B41" s="61">
        <v>4.0</v>
      </c>
      <c r="C41" s="62" t="str">
        <f t="shared" si="9"/>
        <v>Базарев, Мишин </v>
      </c>
      <c r="D41" s="29"/>
      <c r="E41" s="30"/>
      <c r="F41" s="63">
        <v>13.0</v>
      </c>
      <c r="G41" s="64">
        <v>7.0</v>
      </c>
      <c r="H41" s="65" t="str">
        <f t="shared" si="10"/>
        <v>Федотовский, Шундрин А</v>
      </c>
      <c r="I41" s="29"/>
      <c r="J41" s="29"/>
      <c r="K41" s="61">
        <v>2.0</v>
      </c>
      <c r="L41" s="66" t="s">
        <v>73</v>
      </c>
      <c r="M41" s="59">
        <v>2.0</v>
      </c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ht="15.75" customHeight="1">
      <c r="A42" s="58"/>
      <c r="B42" s="61">
        <v>5.0</v>
      </c>
      <c r="C42" s="62" t="str">
        <f t="shared" si="9"/>
        <v>Столяров, Ницинский</v>
      </c>
      <c r="D42" s="29"/>
      <c r="E42" s="30"/>
      <c r="F42" s="63">
        <v>1.0</v>
      </c>
      <c r="G42" s="64">
        <v>13.0</v>
      </c>
      <c r="H42" s="65" t="str">
        <f t="shared" si="10"/>
        <v>Африканов, Лямунов</v>
      </c>
      <c r="I42" s="29"/>
      <c r="J42" s="29"/>
      <c r="K42" s="61">
        <v>1.0</v>
      </c>
      <c r="L42" s="66" t="s">
        <v>73</v>
      </c>
      <c r="M42" s="59">
        <v>3.0</v>
      </c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ht="15.75" customHeight="1">
      <c r="A43" s="8"/>
    </row>
    <row r="44" ht="15.75" customHeight="1">
      <c r="A44" s="8"/>
    </row>
    <row r="45" ht="15.75" customHeight="1">
      <c r="A45" s="8"/>
    </row>
    <row r="46" ht="15.75" customHeight="1">
      <c r="A46" s="8"/>
    </row>
    <row r="47" ht="15.75" customHeight="1">
      <c r="A47" s="8"/>
    </row>
    <row r="48" ht="15.75" customHeight="1">
      <c r="A48" s="8"/>
    </row>
    <row r="49" ht="15.75" customHeight="1">
      <c r="A49" s="8"/>
    </row>
    <row r="50" ht="15.75" customHeight="1">
      <c r="A50" s="8"/>
    </row>
    <row r="51" ht="15.75" customHeight="1">
      <c r="A51" s="8"/>
    </row>
    <row r="52" ht="15.75" customHeight="1">
      <c r="A52" s="8"/>
    </row>
    <row r="53" ht="15.75" customHeight="1">
      <c r="A53" s="8"/>
    </row>
    <row r="54" ht="15.75" customHeight="1">
      <c r="A54" s="8"/>
    </row>
    <row r="55" ht="15.75" customHeight="1">
      <c r="A55" s="8"/>
    </row>
    <row r="56" ht="15.75" customHeight="1">
      <c r="A56" s="8"/>
    </row>
    <row r="57" ht="15.75" customHeight="1">
      <c r="A57" s="8"/>
    </row>
    <row r="58" ht="15.75" customHeight="1">
      <c r="A58" s="8"/>
    </row>
    <row r="59" ht="15.75" customHeight="1">
      <c r="A59" s="8"/>
    </row>
    <row r="60" ht="15.75" customHeight="1">
      <c r="A60" s="8"/>
    </row>
    <row r="61" ht="15.75" customHeight="1">
      <c r="A61" s="8"/>
    </row>
    <row r="62" ht="15.75" customHeight="1">
      <c r="A62" s="8"/>
    </row>
    <row r="63" ht="15.75" customHeight="1">
      <c r="A63" s="8"/>
    </row>
    <row r="64" ht="15.75" customHeight="1">
      <c r="A64" s="8"/>
    </row>
    <row r="65" ht="15.75" customHeight="1">
      <c r="A65" s="8"/>
    </row>
    <row r="66" ht="15.75" customHeight="1">
      <c r="A66" s="8"/>
    </row>
    <row r="67" ht="15.75" customHeight="1">
      <c r="A67" s="8"/>
    </row>
    <row r="68" ht="15.75" customHeight="1">
      <c r="A68" s="8"/>
    </row>
    <row r="69" ht="15.75" customHeight="1">
      <c r="A69" s="8"/>
    </row>
    <row r="70" ht="15.75" customHeight="1">
      <c r="A70" s="8"/>
    </row>
    <row r="71" ht="15.75" customHeight="1">
      <c r="A71" s="8"/>
    </row>
    <row r="72" ht="15.75" customHeight="1">
      <c r="A72" s="8"/>
    </row>
    <row r="73" ht="15.75" customHeight="1">
      <c r="A73" s="8"/>
    </row>
    <row r="74" ht="15.75" customHeight="1">
      <c r="A74" s="8"/>
    </row>
    <row r="75" ht="15.75" customHeight="1">
      <c r="A75" s="8"/>
    </row>
    <row r="76" ht="15.75" customHeight="1">
      <c r="A76" s="8"/>
    </row>
    <row r="77" ht="15.75" customHeight="1">
      <c r="A77" s="8"/>
    </row>
    <row r="78" ht="15.75" customHeight="1">
      <c r="A78" s="8"/>
    </row>
    <row r="79" ht="15.75" customHeight="1">
      <c r="A79" s="8"/>
    </row>
    <row r="80" ht="15.75" customHeight="1">
      <c r="A80" s="8"/>
    </row>
    <row r="81" ht="15.75" customHeight="1">
      <c r="A81" s="8"/>
    </row>
    <row r="82" ht="15.75" customHeight="1">
      <c r="A82" s="8"/>
    </row>
    <row r="83" ht="15.75" customHeight="1">
      <c r="A83" s="8"/>
    </row>
    <row r="84" ht="15.75" customHeight="1">
      <c r="A84" s="8"/>
    </row>
    <row r="85" ht="15.75" customHeight="1">
      <c r="A85" s="8"/>
    </row>
    <row r="86" ht="15.75" customHeight="1">
      <c r="A86" s="8"/>
    </row>
    <row r="87" ht="15.75" customHeight="1">
      <c r="A87" s="8"/>
    </row>
    <row r="88" ht="15.75" customHeight="1">
      <c r="A88" s="8"/>
    </row>
    <row r="89" ht="15.75" customHeight="1">
      <c r="A89" s="8"/>
    </row>
    <row r="90" ht="15.75" customHeight="1">
      <c r="A90" s="8"/>
    </row>
    <row r="91" ht="15.75" customHeight="1">
      <c r="A91" s="8"/>
    </row>
    <row r="92" ht="15.75" customHeight="1">
      <c r="A92" s="8"/>
    </row>
    <row r="93" ht="15.75" customHeight="1">
      <c r="A93" s="8"/>
    </row>
    <row r="94" ht="15.75" customHeight="1">
      <c r="A94" s="8"/>
    </row>
    <row r="95" ht="15.75" customHeight="1">
      <c r="A95" s="8"/>
    </row>
    <row r="96" ht="15.75" customHeight="1">
      <c r="A96" s="8"/>
    </row>
    <row r="97" ht="15.75" customHeight="1">
      <c r="A97" s="8"/>
    </row>
    <row r="98" ht="15.75" customHeight="1">
      <c r="A98" s="8"/>
    </row>
    <row r="99" ht="15.75" customHeight="1">
      <c r="A99" s="8"/>
    </row>
    <row r="100" ht="15.75" customHeight="1">
      <c r="A100" s="8"/>
    </row>
    <row r="101" ht="15.75" customHeight="1">
      <c r="A101" s="8"/>
    </row>
    <row r="102" ht="15.75" customHeight="1">
      <c r="A102" s="8"/>
    </row>
    <row r="103" ht="15.75" customHeight="1">
      <c r="A103" s="8"/>
    </row>
    <row r="104" ht="15.75" customHeight="1">
      <c r="A104" s="8"/>
    </row>
    <row r="105" ht="15.75" customHeight="1">
      <c r="A105" s="8"/>
    </row>
    <row r="106" ht="15.75" customHeight="1">
      <c r="A106" s="8"/>
    </row>
    <row r="107" ht="15.75" customHeight="1">
      <c r="A107" s="8"/>
    </row>
    <row r="108" ht="15.75" customHeight="1">
      <c r="A108" s="8"/>
    </row>
    <row r="109" ht="15.75" customHeight="1">
      <c r="A109" s="8"/>
    </row>
    <row r="110" ht="15.75" customHeight="1">
      <c r="A110" s="8"/>
    </row>
    <row r="111" ht="15.75" customHeight="1">
      <c r="A111" s="8"/>
    </row>
    <row r="112" ht="15.75" customHeight="1">
      <c r="A112" s="8"/>
    </row>
    <row r="113" ht="15.75" customHeight="1">
      <c r="A113" s="8"/>
    </row>
    <row r="114" ht="15.75" customHeight="1">
      <c r="A114" s="8"/>
    </row>
    <row r="115" ht="15.75" customHeight="1">
      <c r="A115" s="8"/>
    </row>
    <row r="116" ht="15.75" customHeight="1">
      <c r="A116" s="8"/>
    </row>
    <row r="117" ht="15.75" customHeight="1">
      <c r="A117" s="8"/>
    </row>
    <row r="118" ht="15.75" customHeight="1">
      <c r="A118" s="8"/>
    </row>
    <row r="119" ht="15.75" customHeight="1">
      <c r="A119" s="8"/>
    </row>
    <row r="120" ht="15.75" customHeight="1">
      <c r="A120" s="8"/>
    </row>
    <row r="121" ht="15.75" customHeight="1">
      <c r="A121" s="8"/>
    </row>
    <row r="122" ht="15.75" customHeight="1">
      <c r="A122" s="8"/>
    </row>
    <row r="123" ht="15.75" customHeight="1">
      <c r="A123" s="8"/>
    </row>
    <row r="124" ht="15.75" customHeight="1">
      <c r="A124" s="8"/>
    </row>
    <row r="125" ht="15.75" customHeight="1">
      <c r="A125" s="8"/>
    </row>
    <row r="126" ht="15.75" customHeight="1">
      <c r="A126" s="8"/>
    </row>
    <row r="127" ht="15.75" customHeight="1">
      <c r="A127" s="8"/>
    </row>
    <row r="128" ht="15.75" customHeight="1">
      <c r="A128" s="8"/>
    </row>
    <row r="129" ht="15.75" customHeight="1">
      <c r="A129" s="8"/>
    </row>
    <row r="130" ht="15.75" customHeight="1">
      <c r="A130" s="8"/>
    </row>
    <row r="131" ht="15.75" customHeight="1">
      <c r="A131" s="8"/>
    </row>
    <row r="132" ht="15.75" customHeight="1">
      <c r="A132" s="8"/>
    </row>
    <row r="133" ht="15.75" customHeight="1">
      <c r="A133" s="8"/>
    </row>
    <row r="134" ht="15.75" customHeight="1">
      <c r="A134" s="8"/>
    </row>
    <row r="135" ht="15.75" customHeight="1">
      <c r="A135" s="8"/>
    </row>
    <row r="136" ht="15.75" customHeight="1">
      <c r="A136" s="8"/>
    </row>
    <row r="137" ht="15.75" customHeight="1">
      <c r="A137" s="8"/>
    </row>
    <row r="138" ht="15.75" customHeight="1">
      <c r="A138" s="8"/>
    </row>
    <row r="139" ht="15.75" customHeight="1">
      <c r="A139" s="8"/>
    </row>
    <row r="140" ht="15.75" customHeight="1">
      <c r="A140" s="8"/>
    </row>
    <row r="141" ht="15.75" customHeight="1">
      <c r="A141" s="8"/>
    </row>
    <row r="142" ht="15.75" customHeight="1">
      <c r="A142" s="8"/>
    </row>
    <row r="143" ht="15.75" customHeight="1">
      <c r="A143" s="8"/>
    </row>
    <row r="144" ht="15.75" customHeight="1">
      <c r="A144" s="8"/>
    </row>
    <row r="145" ht="15.75" customHeight="1">
      <c r="A145" s="8"/>
    </row>
    <row r="146" ht="15.75" customHeight="1">
      <c r="A146" s="8"/>
    </row>
    <row r="147" ht="15.75" customHeight="1">
      <c r="A147" s="8"/>
    </row>
    <row r="148" ht="15.75" customHeight="1">
      <c r="A148" s="8"/>
    </row>
    <row r="149" ht="15.75" customHeight="1">
      <c r="A149" s="8"/>
    </row>
    <row r="150" ht="15.75" customHeight="1">
      <c r="A150" s="8"/>
    </row>
    <row r="151" ht="15.75" customHeight="1">
      <c r="A151" s="8"/>
    </row>
    <row r="152" ht="15.75" customHeight="1">
      <c r="A152" s="8"/>
    </row>
    <row r="153" ht="15.75" customHeight="1">
      <c r="A153" s="8"/>
    </row>
    <row r="154" ht="15.75" customHeight="1">
      <c r="A154" s="8"/>
    </row>
    <row r="155" ht="15.75" customHeight="1">
      <c r="A155" s="8"/>
    </row>
    <row r="156" ht="15.75" customHeight="1">
      <c r="A156" s="8"/>
    </row>
    <row r="157" ht="15.75" customHeight="1">
      <c r="A157" s="8"/>
    </row>
    <row r="158" ht="15.75" customHeight="1">
      <c r="A158" s="8"/>
    </row>
    <row r="159" ht="15.75" customHeight="1">
      <c r="A159" s="8"/>
    </row>
    <row r="160" ht="15.75" customHeight="1">
      <c r="A160" s="8"/>
    </row>
    <row r="161" ht="15.75" customHeight="1">
      <c r="A161" s="8"/>
    </row>
    <row r="162" ht="15.75" customHeight="1">
      <c r="A162" s="8"/>
    </row>
    <row r="163" ht="15.75" customHeight="1">
      <c r="A163" s="8"/>
    </row>
    <row r="164" ht="15.75" customHeight="1">
      <c r="A164" s="8"/>
    </row>
    <row r="165" ht="15.75" customHeight="1">
      <c r="A165" s="8"/>
    </row>
    <row r="166" ht="15.75" customHeight="1">
      <c r="A166" s="8"/>
    </row>
    <row r="167" ht="15.75" customHeight="1">
      <c r="A167" s="8"/>
    </row>
    <row r="168" ht="15.75" customHeight="1">
      <c r="A168" s="8"/>
    </row>
    <row r="169" ht="15.75" customHeight="1">
      <c r="A169" s="8"/>
    </row>
    <row r="170" ht="15.75" customHeight="1">
      <c r="A170" s="8"/>
    </row>
    <row r="171" ht="15.75" customHeight="1">
      <c r="A171" s="8"/>
    </row>
    <row r="172" ht="15.75" customHeight="1">
      <c r="A172" s="8"/>
    </row>
    <row r="173" ht="15.75" customHeight="1">
      <c r="A173" s="8"/>
    </row>
    <row r="174" ht="15.75" customHeight="1">
      <c r="A174" s="8"/>
    </row>
    <row r="175" ht="15.75" customHeight="1">
      <c r="A175" s="8"/>
    </row>
    <row r="176" ht="15.75" customHeight="1">
      <c r="A176" s="8"/>
    </row>
    <row r="177" ht="15.75" customHeight="1">
      <c r="A177" s="8"/>
    </row>
    <row r="178" ht="15.75" customHeight="1">
      <c r="A178" s="8"/>
    </row>
    <row r="179" ht="15.75" customHeight="1">
      <c r="A179" s="8"/>
    </row>
    <row r="180" ht="15.75" customHeight="1">
      <c r="A180" s="8"/>
    </row>
    <row r="181" ht="15.75" customHeight="1">
      <c r="A181" s="8"/>
    </row>
    <row r="182" ht="15.75" customHeight="1">
      <c r="A182" s="8"/>
    </row>
    <row r="183" ht="15.75" customHeight="1">
      <c r="A183" s="8"/>
    </row>
    <row r="184" ht="15.75" customHeight="1">
      <c r="A184" s="8"/>
    </row>
    <row r="185" ht="15.75" customHeight="1">
      <c r="A185" s="8"/>
    </row>
    <row r="186" ht="15.75" customHeight="1">
      <c r="A186" s="8"/>
    </row>
    <row r="187" ht="15.75" customHeight="1">
      <c r="A187" s="8"/>
    </row>
    <row r="188" ht="15.75" customHeight="1">
      <c r="A188" s="8"/>
    </row>
    <row r="189" ht="15.75" customHeight="1">
      <c r="A189" s="8"/>
    </row>
    <row r="190" ht="15.75" customHeight="1">
      <c r="A190" s="8"/>
    </row>
    <row r="191" ht="15.75" customHeight="1">
      <c r="A191" s="8"/>
    </row>
    <row r="192" ht="15.75" customHeight="1">
      <c r="A192" s="8"/>
    </row>
    <row r="193" ht="15.75" customHeight="1">
      <c r="A193" s="8"/>
    </row>
    <row r="194" ht="15.75" customHeight="1">
      <c r="A194" s="8"/>
    </row>
    <row r="195" ht="15.75" customHeight="1">
      <c r="A195" s="8"/>
    </row>
    <row r="196" ht="15.75" customHeight="1">
      <c r="A196" s="8"/>
    </row>
    <row r="197" ht="15.75" customHeight="1">
      <c r="A197" s="8"/>
    </row>
    <row r="198" ht="15.75" customHeight="1">
      <c r="A198" s="8"/>
    </row>
    <row r="199" ht="15.75" customHeight="1">
      <c r="A199" s="8"/>
    </row>
    <row r="200" ht="15.75" customHeight="1">
      <c r="A200" s="8"/>
    </row>
    <row r="201" ht="15.75" customHeight="1">
      <c r="A201" s="8"/>
    </row>
    <row r="202" ht="15.75" customHeight="1">
      <c r="A202" s="8"/>
    </row>
    <row r="203" ht="15.75" customHeight="1">
      <c r="A203" s="8"/>
    </row>
    <row r="204" ht="15.75" customHeight="1">
      <c r="A204" s="8"/>
    </row>
    <row r="205" ht="15.75" customHeight="1">
      <c r="A205" s="8"/>
    </row>
    <row r="206" ht="15.75" customHeight="1">
      <c r="A206" s="8"/>
    </row>
    <row r="207" ht="15.75" customHeight="1">
      <c r="A207" s="8"/>
    </row>
    <row r="208" ht="15.75" customHeight="1">
      <c r="A208" s="8"/>
    </row>
    <row r="209" ht="15.75" customHeight="1">
      <c r="A209" s="8"/>
    </row>
    <row r="210" ht="15.75" customHeight="1">
      <c r="A210" s="8"/>
    </row>
    <row r="211" ht="15.75" customHeight="1">
      <c r="A211" s="8"/>
    </row>
    <row r="212" ht="15.75" customHeight="1">
      <c r="A212" s="8"/>
    </row>
    <row r="213" ht="15.75" customHeight="1">
      <c r="A213" s="8"/>
    </row>
    <row r="214" ht="15.75" customHeight="1">
      <c r="A214" s="8"/>
    </row>
    <row r="215" ht="15.75" customHeight="1">
      <c r="A215" s="8"/>
    </row>
    <row r="216" ht="15.75" customHeight="1">
      <c r="A216" s="8"/>
    </row>
    <row r="217" ht="15.75" customHeight="1">
      <c r="A217" s="8"/>
    </row>
    <row r="218" ht="15.75" customHeight="1">
      <c r="A218" s="8"/>
    </row>
    <row r="219" ht="15.75" customHeight="1">
      <c r="A219" s="8"/>
    </row>
    <row r="220" ht="15.75" customHeight="1">
      <c r="A220" s="8"/>
    </row>
    <row r="221" ht="15.75" customHeight="1">
      <c r="A221" s="8"/>
    </row>
    <row r="222" ht="15.75" customHeight="1">
      <c r="A222" s="8"/>
    </row>
    <row r="223" ht="15.75" customHeight="1">
      <c r="A223" s="8"/>
    </row>
    <row r="224" ht="15.75" customHeight="1">
      <c r="A224" s="8"/>
    </row>
    <row r="225" ht="15.75" customHeight="1">
      <c r="A225" s="8"/>
    </row>
    <row r="226" ht="15.75" customHeight="1">
      <c r="A226" s="8"/>
    </row>
    <row r="227" ht="15.75" customHeight="1">
      <c r="A227" s="8"/>
    </row>
    <row r="228" ht="15.75" customHeight="1">
      <c r="A228" s="8"/>
    </row>
    <row r="229" ht="15.75" customHeight="1">
      <c r="A229" s="8"/>
    </row>
    <row r="230" ht="15.75" customHeight="1">
      <c r="A230" s="8"/>
    </row>
    <row r="231" ht="15.75" customHeight="1">
      <c r="A231" s="8"/>
    </row>
    <row r="232" ht="15.75" customHeight="1">
      <c r="A232" s="8"/>
    </row>
    <row r="233" ht="15.75" customHeight="1">
      <c r="A233" s="8"/>
    </row>
    <row r="234" ht="15.75" customHeight="1">
      <c r="A234" s="8"/>
    </row>
    <row r="235" ht="15.75" customHeight="1">
      <c r="A235" s="8"/>
    </row>
    <row r="236" ht="15.75" customHeight="1">
      <c r="A236" s="8"/>
    </row>
    <row r="237" ht="15.75" customHeight="1">
      <c r="A237" s="8"/>
    </row>
    <row r="238" ht="15.75" customHeight="1">
      <c r="A238" s="8"/>
    </row>
    <row r="239" ht="15.75" customHeight="1">
      <c r="A239" s="8"/>
    </row>
    <row r="240" ht="15.75" customHeight="1">
      <c r="A240" s="8"/>
    </row>
    <row r="241" ht="15.75" customHeight="1">
      <c r="A241" s="8"/>
    </row>
    <row r="242" ht="15.75" customHeight="1">
      <c r="A242" s="8"/>
    </row>
    <row r="243" ht="15.75" customHeight="1">
      <c r="A243" s="8"/>
    </row>
    <row r="244" ht="15.75" customHeight="1">
      <c r="A244" s="8"/>
    </row>
    <row r="245" ht="15.75" customHeight="1">
      <c r="A245" s="8"/>
    </row>
    <row r="246" ht="15.75" customHeight="1">
      <c r="A246" s="8"/>
    </row>
    <row r="247" ht="15.75" customHeight="1">
      <c r="A247" s="8"/>
    </row>
    <row r="248" ht="15.75" customHeight="1">
      <c r="A248" s="8"/>
    </row>
    <row r="249" ht="15.75" customHeight="1">
      <c r="A249" s="8"/>
    </row>
    <row r="250" ht="15.75" customHeight="1">
      <c r="A250" s="8"/>
    </row>
    <row r="251" ht="15.75" customHeight="1">
      <c r="A251" s="8"/>
    </row>
    <row r="252" ht="15.75" customHeight="1">
      <c r="A252" s="8"/>
    </row>
    <row r="253" ht="15.75" customHeight="1">
      <c r="A253" s="8"/>
    </row>
    <row r="254" ht="15.75" customHeight="1">
      <c r="A254" s="8"/>
    </row>
    <row r="255" ht="15.75" customHeight="1">
      <c r="A255" s="8"/>
    </row>
    <row r="256" ht="15.75" customHeight="1">
      <c r="A256" s="8"/>
    </row>
    <row r="257" ht="15.75" customHeight="1">
      <c r="A257" s="8"/>
    </row>
    <row r="258" ht="15.75" customHeight="1">
      <c r="A258" s="8"/>
    </row>
    <row r="259" ht="15.75" customHeight="1">
      <c r="A259" s="8"/>
    </row>
    <row r="260" ht="15.75" customHeight="1">
      <c r="A260" s="8"/>
    </row>
    <row r="261" ht="15.75" customHeight="1">
      <c r="A261" s="8"/>
    </row>
    <row r="262" ht="15.75" customHeight="1">
      <c r="A262" s="8"/>
    </row>
    <row r="263" ht="15.75" customHeight="1">
      <c r="A263" s="8"/>
    </row>
    <row r="264" ht="15.75" customHeight="1">
      <c r="A264" s="8"/>
    </row>
    <row r="265" ht="15.75" customHeight="1">
      <c r="A265" s="8"/>
    </row>
    <row r="266" ht="15.75" customHeight="1">
      <c r="A266" s="8"/>
    </row>
    <row r="267" ht="15.75" customHeight="1">
      <c r="A267" s="8"/>
    </row>
    <row r="268" ht="15.75" customHeight="1">
      <c r="A268" s="8"/>
    </row>
    <row r="269" ht="15.75" customHeight="1">
      <c r="A269" s="8"/>
    </row>
    <row r="270" ht="15.75" customHeight="1">
      <c r="A270" s="8"/>
    </row>
    <row r="271" ht="15.75" customHeight="1">
      <c r="A271" s="8"/>
    </row>
    <row r="272" ht="15.75" customHeight="1">
      <c r="A272" s="8"/>
    </row>
    <row r="273" ht="15.75" customHeight="1">
      <c r="A273" s="8"/>
    </row>
    <row r="274" ht="15.75" customHeight="1">
      <c r="A274" s="8"/>
    </row>
    <row r="275" ht="15.75" customHeight="1">
      <c r="A275" s="8"/>
    </row>
    <row r="276" ht="15.75" customHeight="1">
      <c r="A276" s="8"/>
    </row>
    <row r="277" ht="15.75" customHeight="1">
      <c r="A277" s="8"/>
    </row>
    <row r="278" ht="15.75" customHeight="1">
      <c r="A278" s="8"/>
    </row>
    <row r="279" ht="15.75" customHeight="1">
      <c r="A279" s="8"/>
    </row>
    <row r="280" ht="15.75" customHeight="1">
      <c r="A280" s="8"/>
    </row>
    <row r="281" ht="15.75" customHeight="1">
      <c r="A281" s="8"/>
    </row>
    <row r="282" ht="15.75" customHeight="1">
      <c r="A282" s="8"/>
    </row>
    <row r="283" ht="15.75" customHeight="1">
      <c r="A283" s="8"/>
    </row>
    <row r="284" ht="15.75" customHeight="1">
      <c r="A284" s="8"/>
    </row>
    <row r="285" ht="15.75" customHeight="1">
      <c r="A285" s="8"/>
    </row>
    <row r="286" ht="15.75" customHeight="1">
      <c r="A286" s="8"/>
    </row>
    <row r="287" ht="15.75" customHeight="1">
      <c r="A287" s="8"/>
    </row>
    <row r="288" ht="15.75" customHeight="1">
      <c r="A288" s="8"/>
    </row>
    <row r="289" ht="15.75" customHeight="1">
      <c r="A289" s="8"/>
    </row>
    <row r="290" ht="15.75" customHeight="1">
      <c r="A290" s="8"/>
    </row>
    <row r="291" ht="15.75" customHeight="1">
      <c r="A291" s="8"/>
    </row>
    <row r="292" ht="15.75" customHeight="1">
      <c r="A292" s="8"/>
    </row>
    <row r="293" ht="15.75" customHeight="1">
      <c r="A293" s="8"/>
    </row>
    <row r="294" ht="15.75" customHeight="1">
      <c r="A294" s="8"/>
    </row>
    <row r="295" ht="15.75" customHeight="1">
      <c r="A295" s="8"/>
    </row>
    <row r="296" ht="15.75" customHeight="1">
      <c r="A296" s="8"/>
    </row>
    <row r="297" ht="15.75" customHeight="1">
      <c r="A297" s="8"/>
    </row>
    <row r="298" ht="15.75" customHeight="1">
      <c r="A298" s="8"/>
    </row>
    <row r="299" ht="15.75" customHeight="1">
      <c r="A299" s="8"/>
    </row>
    <row r="300" ht="15.75" customHeight="1">
      <c r="A300" s="8"/>
    </row>
    <row r="301" ht="15.75" customHeight="1">
      <c r="A301" s="8"/>
    </row>
    <row r="302" ht="15.75" customHeight="1">
      <c r="A302" s="8"/>
    </row>
    <row r="303" ht="15.75" customHeight="1">
      <c r="A303" s="8"/>
    </row>
    <row r="304" ht="15.75" customHeight="1">
      <c r="A304" s="8"/>
    </row>
    <row r="305" ht="15.75" customHeight="1">
      <c r="A305" s="8"/>
    </row>
    <row r="306" ht="15.75" customHeight="1">
      <c r="A306" s="8"/>
    </row>
    <row r="307" ht="15.75" customHeight="1">
      <c r="A307" s="8"/>
    </row>
    <row r="308" ht="15.75" customHeight="1">
      <c r="A308" s="8"/>
    </row>
    <row r="309" ht="15.75" customHeight="1">
      <c r="A309" s="8"/>
    </row>
    <row r="310" ht="15.75" customHeight="1">
      <c r="A310" s="8"/>
    </row>
    <row r="311" ht="15.75" customHeight="1">
      <c r="A311" s="8"/>
    </row>
    <row r="312" ht="15.75" customHeight="1">
      <c r="A312" s="8"/>
    </row>
    <row r="313" ht="15.75" customHeight="1">
      <c r="A313" s="8"/>
    </row>
    <row r="314" ht="15.75" customHeight="1">
      <c r="A314" s="8"/>
    </row>
    <row r="315" ht="15.75" customHeight="1">
      <c r="A315" s="8"/>
    </row>
    <row r="316" ht="15.75" customHeight="1">
      <c r="A316" s="8"/>
    </row>
    <row r="317" ht="15.75" customHeight="1">
      <c r="A317" s="8"/>
    </row>
    <row r="318" ht="15.75" customHeight="1">
      <c r="A318" s="8"/>
    </row>
    <row r="319" ht="15.75" customHeight="1">
      <c r="A319" s="8"/>
    </row>
    <row r="320" ht="15.75" customHeight="1">
      <c r="A320" s="8"/>
    </row>
    <row r="321" ht="15.75" customHeight="1">
      <c r="A321" s="8"/>
    </row>
    <row r="322" ht="15.75" customHeight="1">
      <c r="A322" s="8"/>
    </row>
    <row r="323" ht="15.75" customHeight="1">
      <c r="A323" s="8"/>
    </row>
    <row r="324" ht="15.75" customHeight="1">
      <c r="A324" s="8"/>
    </row>
    <row r="325" ht="15.75" customHeight="1">
      <c r="A325" s="8"/>
    </row>
    <row r="326" ht="15.75" customHeight="1">
      <c r="A326" s="8"/>
    </row>
    <row r="327" ht="15.75" customHeight="1">
      <c r="A327" s="8"/>
    </row>
    <row r="328" ht="15.75" customHeight="1">
      <c r="A328" s="8"/>
    </row>
    <row r="329" ht="15.75" customHeight="1">
      <c r="A329" s="8"/>
    </row>
    <row r="330" ht="15.75" customHeight="1">
      <c r="A330" s="8"/>
    </row>
    <row r="331" ht="15.75" customHeight="1">
      <c r="A331" s="8"/>
    </row>
    <row r="332" ht="15.75" customHeight="1">
      <c r="A332" s="8"/>
    </row>
    <row r="333" ht="15.75" customHeight="1">
      <c r="A333" s="8"/>
    </row>
    <row r="334" ht="15.75" customHeight="1">
      <c r="A334" s="8"/>
    </row>
    <row r="335" ht="15.75" customHeight="1">
      <c r="A335" s="8"/>
    </row>
    <row r="336" ht="15.75" customHeight="1">
      <c r="A336" s="8"/>
    </row>
    <row r="337" ht="15.75" customHeight="1">
      <c r="A337" s="8"/>
    </row>
    <row r="338" ht="15.75" customHeight="1">
      <c r="A338" s="8"/>
    </row>
    <row r="339" ht="15.75" customHeight="1">
      <c r="A339" s="8"/>
    </row>
    <row r="340" ht="15.75" customHeight="1">
      <c r="A340" s="8"/>
    </row>
    <row r="341" ht="15.75" customHeight="1">
      <c r="A341" s="8"/>
    </row>
    <row r="342" ht="15.75" customHeight="1">
      <c r="A342" s="8"/>
    </row>
    <row r="343" ht="15.75" customHeight="1">
      <c r="A343" s="8"/>
    </row>
    <row r="344" ht="15.75" customHeight="1">
      <c r="A344" s="8"/>
    </row>
    <row r="345" ht="15.75" customHeight="1">
      <c r="A345" s="8"/>
    </row>
    <row r="346" ht="15.75" customHeight="1">
      <c r="A346" s="8"/>
    </row>
    <row r="347" ht="15.75" customHeight="1">
      <c r="A347" s="8"/>
    </row>
    <row r="348" ht="15.75" customHeight="1">
      <c r="A348" s="8"/>
    </row>
    <row r="349" ht="15.75" customHeight="1">
      <c r="A349" s="8"/>
    </row>
    <row r="350" ht="15.75" customHeight="1">
      <c r="A350" s="8"/>
    </row>
    <row r="351" ht="15.75" customHeight="1">
      <c r="A351" s="8"/>
    </row>
    <row r="352" ht="15.75" customHeight="1">
      <c r="A352" s="8"/>
    </row>
    <row r="353" ht="15.75" customHeight="1">
      <c r="A353" s="8"/>
    </row>
    <row r="354" ht="15.75" customHeight="1">
      <c r="A354" s="8"/>
    </row>
    <row r="355" ht="15.75" customHeight="1">
      <c r="A355" s="8"/>
    </row>
    <row r="356" ht="15.75" customHeight="1">
      <c r="A356" s="8"/>
    </row>
    <row r="357" ht="15.75" customHeight="1">
      <c r="A357" s="8"/>
    </row>
    <row r="358" ht="15.75" customHeight="1">
      <c r="A358" s="8"/>
    </row>
    <row r="359" ht="15.75" customHeight="1">
      <c r="A359" s="8"/>
    </row>
    <row r="360" ht="15.75" customHeight="1">
      <c r="A360" s="8"/>
    </row>
    <row r="361" ht="15.75" customHeight="1">
      <c r="A361" s="8"/>
    </row>
    <row r="362" ht="15.75" customHeight="1">
      <c r="A362" s="8"/>
    </row>
    <row r="363" ht="15.75" customHeight="1">
      <c r="A363" s="8"/>
    </row>
    <row r="364" ht="15.75" customHeight="1">
      <c r="A364" s="8"/>
    </row>
    <row r="365" ht="15.75" customHeight="1">
      <c r="A365" s="8"/>
    </row>
    <row r="366" ht="15.75" customHeight="1">
      <c r="A366" s="8"/>
    </row>
    <row r="367" ht="15.75" customHeight="1">
      <c r="A367" s="8"/>
    </row>
    <row r="368" ht="15.75" customHeight="1">
      <c r="A368" s="8"/>
    </row>
    <row r="369" ht="15.75" customHeight="1">
      <c r="A369" s="8"/>
    </row>
    <row r="370" ht="15.75" customHeight="1">
      <c r="A370" s="8"/>
    </row>
    <row r="371" ht="15.75" customHeight="1">
      <c r="A371" s="8"/>
    </row>
    <row r="372" ht="15.75" customHeight="1">
      <c r="A372" s="8"/>
    </row>
    <row r="373" ht="15.75" customHeight="1">
      <c r="A373" s="8"/>
    </row>
    <row r="374" ht="15.75" customHeight="1">
      <c r="A374" s="8"/>
    </row>
    <row r="375" ht="15.75" customHeight="1">
      <c r="A375" s="8"/>
    </row>
    <row r="376" ht="15.75" customHeight="1">
      <c r="A376" s="8"/>
    </row>
    <row r="377" ht="15.75" customHeight="1">
      <c r="A377" s="8"/>
    </row>
    <row r="378" ht="15.75" customHeight="1">
      <c r="A378" s="8"/>
    </row>
    <row r="379" ht="15.75" customHeight="1">
      <c r="A379" s="8"/>
    </row>
    <row r="380" ht="15.75" customHeight="1">
      <c r="A380" s="8"/>
    </row>
    <row r="381" ht="15.75" customHeight="1">
      <c r="A381" s="8"/>
    </row>
    <row r="382" ht="15.75" customHeight="1">
      <c r="A382" s="8"/>
    </row>
    <row r="383" ht="15.75" customHeight="1">
      <c r="A383" s="8"/>
    </row>
    <row r="384" ht="15.75" customHeight="1">
      <c r="A384" s="8"/>
    </row>
    <row r="385" ht="15.75" customHeight="1">
      <c r="A385" s="8"/>
    </row>
    <row r="386" ht="15.75" customHeight="1">
      <c r="A386" s="8"/>
    </row>
    <row r="387" ht="15.75" customHeight="1">
      <c r="A387" s="8"/>
    </row>
    <row r="388" ht="15.75" customHeight="1">
      <c r="A388" s="8"/>
    </row>
    <row r="389" ht="15.75" customHeight="1">
      <c r="A389" s="8"/>
    </row>
    <row r="390" ht="15.75" customHeight="1">
      <c r="A390" s="8"/>
    </row>
    <row r="391" ht="15.75" customHeight="1">
      <c r="A391" s="8"/>
    </row>
    <row r="392" ht="15.75" customHeight="1">
      <c r="A392" s="8"/>
    </row>
    <row r="393" ht="15.75" customHeight="1">
      <c r="A393" s="8"/>
    </row>
    <row r="394" ht="15.75" customHeight="1">
      <c r="A394" s="8"/>
    </row>
    <row r="395" ht="15.75" customHeight="1">
      <c r="A395" s="8"/>
    </row>
    <row r="396" ht="15.75" customHeight="1">
      <c r="A396" s="8"/>
    </row>
    <row r="397" ht="15.75" customHeight="1">
      <c r="A397" s="8"/>
    </row>
    <row r="398" ht="15.75" customHeight="1">
      <c r="A398" s="8"/>
    </row>
    <row r="399" ht="15.75" customHeight="1">
      <c r="A399" s="8"/>
    </row>
    <row r="400" ht="15.75" customHeight="1">
      <c r="A400" s="8"/>
    </row>
    <row r="401" ht="15.75" customHeight="1">
      <c r="A401" s="8"/>
    </row>
    <row r="402" ht="15.75" customHeight="1">
      <c r="A402" s="8"/>
    </row>
    <row r="403" ht="15.75" customHeight="1">
      <c r="A403" s="8"/>
    </row>
    <row r="404" ht="15.75" customHeight="1">
      <c r="A404" s="8"/>
    </row>
    <row r="405" ht="15.75" customHeight="1">
      <c r="A405" s="8"/>
    </row>
    <row r="406" ht="15.75" customHeight="1">
      <c r="A406" s="8"/>
    </row>
    <row r="407" ht="15.75" customHeight="1">
      <c r="A407" s="8"/>
    </row>
    <row r="408" ht="15.75" customHeight="1">
      <c r="A408" s="8"/>
    </row>
    <row r="409" ht="15.75" customHeight="1">
      <c r="A409" s="8"/>
    </row>
    <row r="410" ht="15.75" customHeight="1">
      <c r="A410" s="8"/>
    </row>
    <row r="411" ht="15.75" customHeight="1">
      <c r="A411" s="8"/>
    </row>
    <row r="412" ht="15.75" customHeight="1">
      <c r="A412" s="8"/>
    </row>
    <row r="413" ht="15.75" customHeight="1">
      <c r="A413" s="8"/>
    </row>
    <row r="414" ht="15.75" customHeight="1">
      <c r="A414" s="8"/>
    </row>
    <row r="415" ht="15.75" customHeight="1">
      <c r="A415" s="8"/>
    </row>
    <row r="416" ht="15.75" customHeight="1">
      <c r="A416" s="8"/>
    </row>
    <row r="417" ht="15.75" customHeight="1">
      <c r="A417" s="8"/>
    </row>
    <row r="418" ht="15.75" customHeight="1">
      <c r="A418" s="8"/>
    </row>
    <row r="419" ht="15.75" customHeight="1">
      <c r="A419" s="8"/>
    </row>
    <row r="420" ht="15.75" customHeight="1">
      <c r="A420" s="8"/>
    </row>
    <row r="421" ht="15.75" customHeight="1">
      <c r="A421" s="8"/>
    </row>
    <row r="422" ht="15.75" customHeight="1">
      <c r="A422" s="8"/>
    </row>
    <row r="423" ht="15.75" customHeight="1">
      <c r="A423" s="8"/>
    </row>
    <row r="424" ht="15.75" customHeight="1">
      <c r="A424" s="8"/>
    </row>
    <row r="425" ht="15.75" customHeight="1">
      <c r="A425" s="8"/>
    </row>
    <row r="426" ht="15.75" customHeight="1">
      <c r="A426" s="8"/>
    </row>
    <row r="427" ht="15.75" customHeight="1">
      <c r="A427" s="8"/>
    </row>
    <row r="428" ht="15.75" customHeight="1">
      <c r="A428" s="8"/>
    </row>
    <row r="429" ht="15.75" customHeight="1">
      <c r="A429" s="8"/>
    </row>
    <row r="430" ht="15.75" customHeight="1">
      <c r="A430" s="8"/>
    </row>
    <row r="431" ht="15.75" customHeight="1">
      <c r="A431" s="8"/>
    </row>
    <row r="432" ht="15.75" customHeight="1">
      <c r="A432" s="8"/>
    </row>
    <row r="433" ht="15.75" customHeight="1">
      <c r="A433" s="8"/>
    </row>
    <row r="434" ht="15.75" customHeight="1">
      <c r="A434" s="8"/>
    </row>
    <row r="435" ht="15.75" customHeight="1">
      <c r="A435" s="8"/>
    </row>
    <row r="436" ht="15.75" customHeight="1">
      <c r="A436" s="8"/>
    </row>
    <row r="437" ht="15.75" customHeight="1">
      <c r="A437" s="8"/>
    </row>
    <row r="438" ht="15.75" customHeight="1">
      <c r="A438" s="8"/>
    </row>
    <row r="439" ht="15.75" customHeight="1">
      <c r="A439" s="8"/>
    </row>
    <row r="440" ht="15.75" customHeight="1">
      <c r="A440" s="8"/>
    </row>
    <row r="441" ht="15.75" customHeight="1">
      <c r="A441" s="8"/>
    </row>
    <row r="442" ht="15.75" customHeight="1">
      <c r="A442" s="8"/>
    </row>
    <row r="443" ht="15.75" customHeight="1">
      <c r="A443" s="8"/>
    </row>
    <row r="444" ht="15.75" customHeight="1">
      <c r="A444" s="8"/>
    </row>
    <row r="445" ht="15.75" customHeight="1">
      <c r="A445" s="8"/>
    </row>
    <row r="446" ht="15.75" customHeight="1">
      <c r="A446" s="8"/>
    </row>
    <row r="447" ht="15.75" customHeight="1">
      <c r="A447" s="8"/>
    </row>
    <row r="448" ht="15.75" customHeight="1">
      <c r="A448" s="8"/>
    </row>
    <row r="449" ht="15.75" customHeight="1">
      <c r="A449" s="8"/>
    </row>
    <row r="450" ht="15.75" customHeight="1">
      <c r="A450" s="8"/>
    </row>
    <row r="451" ht="15.75" customHeight="1">
      <c r="A451" s="8"/>
    </row>
    <row r="452" ht="15.75" customHeight="1">
      <c r="A452" s="8"/>
    </row>
    <row r="453" ht="15.75" customHeight="1">
      <c r="A453" s="8"/>
    </row>
    <row r="454" ht="15.75" customHeight="1">
      <c r="A454" s="8"/>
    </row>
    <row r="455" ht="15.75" customHeight="1">
      <c r="A455" s="8"/>
    </row>
    <row r="456" ht="15.75" customHeight="1">
      <c r="A456" s="8"/>
    </row>
    <row r="457" ht="15.75" customHeight="1">
      <c r="A457" s="8"/>
    </row>
    <row r="458" ht="15.75" customHeight="1">
      <c r="A458" s="8"/>
    </row>
    <row r="459" ht="15.75" customHeight="1">
      <c r="A459" s="8"/>
    </row>
    <row r="460" ht="15.75" customHeight="1">
      <c r="A460" s="8"/>
    </row>
    <row r="461" ht="15.75" customHeight="1">
      <c r="A461" s="8"/>
    </row>
    <row r="462" ht="15.75" customHeight="1">
      <c r="A462" s="8"/>
    </row>
    <row r="463" ht="15.75" customHeight="1">
      <c r="A463" s="8"/>
    </row>
    <row r="464" ht="15.75" customHeight="1">
      <c r="A464" s="8"/>
    </row>
    <row r="465" ht="15.75" customHeight="1">
      <c r="A465" s="8"/>
    </row>
    <row r="466" ht="15.75" customHeight="1">
      <c r="A466" s="8"/>
    </row>
    <row r="467" ht="15.75" customHeight="1">
      <c r="A467" s="8"/>
    </row>
    <row r="468" ht="15.75" customHeight="1">
      <c r="A468" s="8"/>
    </row>
    <row r="469" ht="15.75" customHeight="1">
      <c r="A469" s="8"/>
    </row>
    <row r="470" ht="15.75" customHeight="1">
      <c r="A470" s="8"/>
    </row>
    <row r="471" ht="15.75" customHeight="1">
      <c r="A471" s="8"/>
    </row>
    <row r="472" ht="15.75" customHeight="1">
      <c r="A472" s="8"/>
    </row>
    <row r="473" ht="15.75" customHeight="1">
      <c r="A473" s="8"/>
    </row>
    <row r="474" ht="15.75" customHeight="1">
      <c r="A474" s="8"/>
    </row>
    <row r="475" ht="15.75" customHeight="1">
      <c r="A475" s="8"/>
    </row>
    <row r="476" ht="15.75" customHeight="1">
      <c r="A476" s="8"/>
    </row>
    <row r="477" ht="15.75" customHeight="1">
      <c r="A477" s="8"/>
    </row>
    <row r="478" ht="15.75" customHeight="1">
      <c r="A478" s="8"/>
    </row>
    <row r="479" ht="15.75" customHeight="1">
      <c r="A479" s="8"/>
    </row>
    <row r="480" ht="15.75" customHeight="1">
      <c r="A480" s="8"/>
    </row>
    <row r="481" ht="15.75" customHeight="1">
      <c r="A481" s="8"/>
    </row>
    <row r="482" ht="15.75" customHeight="1">
      <c r="A482" s="8"/>
    </row>
    <row r="483" ht="15.75" customHeight="1">
      <c r="A483" s="8"/>
    </row>
    <row r="484" ht="15.75" customHeight="1">
      <c r="A484" s="8"/>
    </row>
    <row r="485" ht="15.75" customHeight="1">
      <c r="A485" s="8"/>
    </row>
    <row r="486" ht="15.75" customHeight="1">
      <c r="A486" s="8"/>
    </row>
    <row r="487" ht="15.75" customHeight="1">
      <c r="A487" s="8"/>
    </row>
    <row r="488" ht="15.75" customHeight="1">
      <c r="A488" s="8"/>
    </row>
    <row r="489" ht="15.75" customHeight="1">
      <c r="A489" s="8"/>
    </row>
    <row r="490" ht="15.75" customHeight="1">
      <c r="A490" s="8"/>
    </row>
    <row r="491" ht="15.75" customHeight="1">
      <c r="A491" s="8"/>
    </row>
    <row r="492" ht="15.75" customHeight="1">
      <c r="A492" s="8"/>
    </row>
    <row r="493" ht="15.75" customHeight="1">
      <c r="A493" s="8"/>
    </row>
    <row r="494" ht="15.75" customHeight="1">
      <c r="A494" s="8"/>
    </row>
    <row r="495" ht="15.75" customHeight="1">
      <c r="A495" s="8"/>
    </row>
    <row r="496" ht="15.75" customHeight="1">
      <c r="A496" s="8"/>
    </row>
    <row r="497" ht="15.75" customHeight="1">
      <c r="A497" s="8"/>
    </row>
    <row r="498" ht="15.75" customHeight="1">
      <c r="A498" s="8"/>
    </row>
    <row r="499" ht="15.75" customHeight="1">
      <c r="A499" s="8"/>
    </row>
    <row r="500" ht="15.75" customHeight="1">
      <c r="A500" s="8"/>
    </row>
    <row r="501" ht="15.75" customHeight="1">
      <c r="A501" s="8"/>
    </row>
    <row r="502" ht="15.75" customHeight="1">
      <c r="A502" s="8"/>
    </row>
    <row r="503" ht="15.75" customHeight="1">
      <c r="A503" s="8"/>
    </row>
    <row r="504" ht="15.75" customHeight="1">
      <c r="A504" s="8"/>
    </row>
    <row r="505" ht="15.75" customHeight="1">
      <c r="A505" s="8"/>
    </row>
    <row r="506" ht="15.75" customHeight="1">
      <c r="A506" s="8"/>
    </row>
    <row r="507" ht="15.75" customHeight="1">
      <c r="A507" s="8"/>
    </row>
    <row r="508" ht="15.75" customHeight="1">
      <c r="A508" s="8"/>
    </row>
    <row r="509" ht="15.75" customHeight="1">
      <c r="A509" s="8"/>
    </row>
    <row r="510" ht="15.75" customHeight="1">
      <c r="A510" s="8"/>
    </row>
    <row r="511" ht="15.75" customHeight="1">
      <c r="A511" s="8"/>
    </row>
    <row r="512" ht="15.75" customHeight="1">
      <c r="A512" s="8"/>
    </row>
    <row r="513" ht="15.75" customHeight="1">
      <c r="A513" s="8"/>
    </row>
    <row r="514" ht="15.75" customHeight="1">
      <c r="A514" s="8"/>
    </row>
    <row r="515" ht="15.75" customHeight="1">
      <c r="A515" s="8"/>
    </row>
    <row r="516" ht="15.75" customHeight="1">
      <c r="A516" s="8"/>
    </row>
    <row r="517" ht="15.75" customHeight="1">
      <c r="A517" s="8"/>
    </row>
    <row r="518" ht="15.75" customHeight="1">
      <c r="A518" s="8"/>
    </row>
    <row r="519" ht="15.75" customHeight="1">
      <c r="A519" s="8"/>
    </row>
    <row r="520" ht="15.75" customHeight="1">
      <c r="A520" s="8"/>
    </row>
    <row r="521" ht="15.75" customHeight="1">
      <c r="A521" s="8"/>
    </row>
    <row r="522" ht="15.75" customHeight="1">
      <c r="A522" s="8"/>
    </row>
    <row r="523" ht="15.75" customHeight="1">
      <c r="A523" s="8"/>
    </row>
    <row r="524" ht="15.75" customHeight="1">
      <c r="A524" s="8"/>
    </row>
    <row r="525" ht="15.75" customHeight="1">
      <c r="A525" s="8"/>
    </row>
    <row r="526" ht="15.75" customHeight="1">
      <c r="A526" s="8"/>
    </row>
    <row r="527" ht="15.75" customHeight="1">
      <c r="A527" s="8"/>
    </row>
    <row r="528" ht="15.75" customHeight="1">
      <c r="A528" s="8"/>
    </row>
    <row r="529" ht="15.75" customHeight="1">
      <c r="A529" s="8"/>
    </row>
    <row r="530" ht="15.75" customHeight="1">
      <c r="A530" s="8"/>
    </row>
    <row r="531" ht="15.75" customHeight="1">
      <c r="A531" s="8"/>
    </row>
    <row r="532" ht="15.75" customHeight="1">
      <c r="A532" s="8"/>
    </row>
    <row r="533" ht="15.75" customHeight="1">
      <c r="A533" s="8"/>
    </row>
    <row r="534" ht="15.75" customHeight="1">
      <c r="A534" s="8"/>
    </row>
    <row r="535" ht="15.75" customHeight="1">
      <c r="A535" s="8"/>
    </row>
    <row r="536" ht="15.75" customHeight="1">
      <c r="A536" s="8"/>
    </row>
    <row r="537" ht="15.75" customHeight="1">
      <c r="A537" s="8"/>
    </row>
    <row r="538" ht="15.75" customHeight="1">
      <c r="A538" s="8"/>
    </row>
    <row r="539" ht="15.75" customHeight="1">
      <c r="A539" s="8"/>
    </row>
    <row r="540" ht="15.75" customHeight="1">
      <c r="A540" s="8"/>
    </row>
    <row r="541" ht="15.75" customHeight="1">
      <c r="A541" s="8"/>
    </row>
    <row r="542" ht="15.75" customHeight="1">
      <c r="A542" s="8"/>
    </row>
    <row r="543" ht="15.75" customHeight="1">
      <c r="A543" s="8"/>
    </row>
    <row r="544" ht="15.75" customHeight="1">
      <c r="A544" s="8"/>
    </row>
    <row r="545" ht="15.75" customHeight="1">
      <c r="A545" s="8"/>
    </row>
    <row r="546" ht="15.75" customHeight="1">
      <c r="A546" s="8"/>
    </row>
    <row r="547" ht="15.75" customHeight="1">
      <c r="A547" s="8"/>
    </row>
    <row r="548" ht="15.75" customHeight="1">
      <c r="A548" s="8"/>
    </row>
    <row r="549" ht="15.75" customHeight="1">
      <c r="A549" s="8"/>
    </row>
    <row r="550" ht="15.75" customHeight="1">
      <c r="A550" s="8"/>
    </row>
    <row r="551" ht="15.75" customHeight="1">
      <c r="A551" s="8"/>
    </row>
    <row r="552" ht="15.75" customHeight="1">
      <c r="A552" s="8"/>
    </row>
    <row r="553" ht="15.75" customHeight="1">
      <c r="A553" s="8"/>
    </row>
    <row r="554" ht="15.75" customHeight="1">
      <c r="A554" s="8"/>
    </row>
    <row r="555" ht="15.75" customHeight="1">
      <c r="A555" s="8"/>
    </row>
    <row r="556" ht="15.75" customHeight="1">
      <c r="A556" s="8"/>
    </row>
    <row r="557" ht="15.75" customHeight="1">
      <c r="A557" s="8"/>
    </row>
    <row r="558" ht="15.75" customHeight="1">
      <c r="A558" s="8"/>
    </row>
    <row r="559" ht="15.75" customHeight="1">
      <c r="A559" s="8"/>
    </row>
    <row r="560" ht="15.75" customHeight="1">
      <c r="A560" s="8"/>
    </row>
    <row r="561" ht="15.75" customHeight="1">
      <c r="A561" s="8"/>
    </row>
    <row r="562" ht="15.75" customHeight="1">
      <c r="A562" s="8"/>
    </row>
    <row r="563" ht="15.75" customHeight="1">
      <c r="A563" s="8"/>
    </row>
    <row r="564" ht="15.75" customHeight="1">
      <c r="A564" s="8"/>
    </row>
    <row r="565" ht="15.75" customHeight="1">
      <c r="A565" s="8"/>
    </row>
    <row r="566" ht="15.75" customHeight="1">
      <c r="A566" s="8"/>
    </row>
    <row r="567" ht="15.75" customHeight="1">
      <c r="A567" s="8"/>
    </row>
    <row r="568" ht="15.75" customHeight="1">
      <c r="A568" s="8"/>
    </row>
    <row r="569" ht="15.75" customHeight="1">
      <c r="A569" s="8"/>
    </row>
    <row r="570" ht="15.75" customHeight="1">
      <c r="A570" s="8"/>
    </row>
    <row r="571" ht="15.75" customHeight="1">
      <c r="A571" s="8"/>
    </row>
    <row r="572" ht="15.75" customHeight="1">
      <c r="A572" s="8"/>
    </row>
    <row r="573" ht="15.75" customHeight="1">
      <c r="A573" s="8"/>
    </row>
    <row r="574" ht="15.75" customHeight="1">
      <c r="A574" s="8"/>
    </row>
    <row r="575" ht="15.75" customHeight="1">
      <c r="A575" s="8"/>
    </row>
    <row r="576" ht="15.75" customHeight="1">
      <c r="A576" s="8"/>
    </row>
    <row r="577" ht="15.75" customHeight="1">
      <c r="A577" s="8"/>
    </row>
    <row r="578" ht="15.75" customHeight="1">
      <c r="A578" s="8"/>
    </row>
    <row r="579" ht="15.75" customHeight="1">
      <c r="A579" s="8"/>
    </row>
    <row r="580" ht="15.75" customHeight="1">
      <c r="A580" s="8"/>
    </row>
    <row r="581" ht="15.75" customHeight="1">
      <c r="A581" s="8"/>
    </row>
    <row r="582" ht="15.75" customHeight="1">
      <c r="A582" s="8"/>
    </row>
    <row r="583" ht="15.75" customHeight="1">
      <c r="A583" s="8"/>
    </row>
    <row r="584" ht="15.75" customHeight="1">
      <c r="A584" s="8"/>
    </row>
    <row r="585" ht="15.75" customHeight="1">
      <c r="A585" s="8"/>
    </row>
    <row r="586" ht="15.75" customHeight="1">
      <c r="A586" s="8"/>
    </row>
    <row r="587" ht="15.75" customHeight="1">
      <c r="A587" s="8"/>
    </row>
    <row r="588" ht="15.75" customHeight="1">
      <c r="A588" s="8"/>
    </row>
    <row r="589" ht="15.75" customHeight="1">
      <c r="A589" s="8"/>
    </row>
    <row r="590" ht="15.75" customHeight="1">
      <c r="A590" s="8"/>
    </row>
    <row r="591" ht="15.75" customHeight="1">
      <c r="A591" s="8"/>
    </row>
    <row r="592" ht="15.75" customHeight="1">
      <c r="A592" s="8"/>
    </row>
    <row r="593" ht="15.75" customHeight="1">
      <c r="A593" s="8"/>
    </row>
    <row r="594" ht="15.75" customHeight="1">
      <c r="A594" s="8"/>
    </row>
    <row r="595" ht="15.75" customHeight="1">
      <c r="A595" s="8"/>
    </row>
    <row r="596" ht="15.75" customHeight="1">
      <c r="A596" s="8"/>
    </row>
    <row r="597" ht="15.75" customHeight="1">
      <c r="A597" s="8"/>
    </row>
    <row r="598" ht="15.75" customHeight="1">
      <c r="A598" s="8"/>
    </row>
    <row r="599" ht="15.75" customHeight="1">
      <c r="A599" s="8"/>
    </row>
    <row r="600" ht="15.75" customHeight="1">
      <c r="A600" s="8"/>
    </row>
    <row r="601" ht="15.75" customHeight="1">
      <c r="A601" s="8"/>
    </row>
    <row r="602" ht="15.75" customHeight="1">
      <c r="A602" s="8"/>
    </row>
    <row r="603" ht="15.75" customHeight="1">
      <c r="A603" s="8"/>
    </row>
    <row r="604" ht="15.75" customHeight="1">
      <c r="A604" s="8"/>
    </row>
    <row r="605" ht="15.75" customHeight="1">
      <c r="A605" s="8"/>
    </row>
    <row r="606" ht="15.75" customHeight="1">
      <c r="A606" s="8"/>
    </row>
    <row r="607" ht="15.75" customHeight="1">
      <c r="A607" s="8"/>
    </row>
    <row r="608" ht="15.75" customHeight="1">
      <c r="A608" s="8"/>
    </row>
    <row r="609" ht="15.75" customHeight="1">
      <c r="A609" s="8"/>
    </row>
    <row r="610" ht="15.75" customHeight="1">
      <c r="A610" s="8"/>
    </row>
    <row r="611" ht="15.75" customHeight="1">
      <c r="A611" s="8"/>
    </row>
    <row r="612" ht="15.75" customHeight="1">
      <c r="A612" s="8"/>
    </row>
    <row r="613" ht="15.75" customHeight="1">
      <c r="A613" s="8"/>
    </row>
    <row r="614" ht="15.75" customHeight="1">
      <c r="A614" s="8"/>
    </row>
    <row r="615" ht="15.75" customHeight="1">
      <c r="A615" s="8"/>
    </row>
    <row r="616" ht="15.75" customHeight="1">
      <c r="A616" s="8"/>
    </row>
    <row r="617" ht="15.75" customHeight="1">
      <c r="A617" s="8"/>
    </row>
    <row r="618" ht="15.75" customHeight="1">
      <c r="A618" s="8"/>
    </row>
    <row r="619" ht="15.75" customHeight="1">
      <c r="A619" s="8"/>
    </row>
    <row r="620" ht="15.75" customHeight="1">
      <c r="A620" s="8"/>
    </row>
    <row r="621" ht="15.75" customHeight="1">
      <c r="A621" s="8"/>
    </row>
    <row r="622" ht="15.75" customHeight="1">
      <c r="A622" s="8"/>
    </row>
    <row r="623" ht="15.75" customHeight="1">
      <c r="A623" s="8"/>
    </row>
    <row r="624" ht="15.75" customHeight="1">
      <c r="A624" s="8"/>
    </row>
    <row r="625" ht="15.75" customHeight="1">
      <c r="A625" s="8"/>
    </row>
    <row r="626" ht="15.75" customHeight="1">
      <c r="A626" s="8"/>
    </row>
    <row r="627" ht="15.75" customHeight="1">
      <c r="A627" s="8"/>
    </row>
    <row r="628" ht="15.75" customHeight="1">
      <c r="A628" s="8"/>
    </row>
    <row r="629" ht="15.75" customHeight="1">
      <c r="A629" s="8"/>
    </row>
    <row r="630" ht="15.75" customHeight="1">
      <c r="A630" s="8"/>
    </row>
    <row r="631" ht="15.75" customHeight="1">
      <c r="A631" s="8"/>
    </row>
    <row r="632" ht="15.75" customHeight="1">
      <c r="A632" s="8"/>
    </row>
    <row r="633" ht="15.75" customHeight="1">
      <c r="A633" s="8"/>
    </row>
    <row r="634" ht="15.75" customHeight="1">
      <c r="A634" s="8"/>
    </row>
    <row r="635" ht="15.75" customHeight="1">
      <c r="A635" s="8"/>
    </row>
    <row r="636" ht="15.75" customHeight="1">
      <c r="A636" s="8"/>
    </row>
    <row r="637" ht="15.75" customHeight="1">
      <c r="A637" s="8"/>
    </row>
    <row r="638" ht="15.75" customHeight="1">
      <c r="A638" s="8"/>
    </row>
    <row r="639" ht="15.75" customHeight="1">
      <c r="A639" s="8"/>
    </row>
    <row r="640" ht="15.75" customHeight="1">
      <c r="A640" s="8"/>
    </row>
    <row r="641" ht="15.75" customHeight="1">
      <c r="A641" s="8"/>
    </row>
    <row r="642" ht="15.75" customHeight="1">
      <c r="A642" s="8"/>
    </row>
    <row r="643" ht="15.75" customHeight="1">
      <c r="A643" s="8"/>
    </row>
    <row r="644" ht="15.75" customHeight="1">
      <c r="A644" s="8"/>
    </row>
    <row r="645" ht="15.75" customHeight="1">
      <c r="A645" s="8"/>
    </row>
    <row r="646" ht="15.75" customHeight="1">
      <c r="A646" s="8"/>
    </row>
    <row r="647" ht="15.75" customHeight="1">
      <c r="A647" s="8"/>
    </row>
    <row r="648" ht="15.75" customHeight="1">
      <c r="A648" s="8"/>
    </row>
    <row r="649" ht="15.75" customHeight="1">
      <c r="A649" s="8"/>
    </row>
    <row r="650" ht="15.75" customHeight="1">
      <c r="A650" s="8"/>
    </row>
    <row r="651" ht="15.75" customHeight="1">
      <c r="A651" s="8"/>
    </row>
    <row r="652" ht="15.75" customHeight="1">
      <c r="A652" s="8"/>
    </row>
    <row r="653" ht="15.75" customHeight="1">
      <c r="A653" s="8"/>
    </row>
    <row r="654" ht="15.75" customHeight="1">
      <c r="A654" s="8"/>
    </row>
    <row r="655" ht="15.75" customHeight="1">
      <c r="A655" s="8"/>
    </row>
    <row r="656" ht="15.75" customHeight="1">
      <c r="A656" s="8"/>
    </row>
    <row r="657" ht="15.75" customHeight="1">
      <c r="A657" s="8"/>
    </row>
    <row r="658" ht="15.75" customHeight="1">
      <c r="A658" s="8"/>
    </row>
    <row r="659" ht="15.75" customHeight="1">
      <c r="A659" s="8"/>
    </row>
    <row r="660" ht="15.75" customHeight="1">
      <c r="A660" s="8"/>
    </row>
    <row r="661" ht="15.75" customHeight="1">
      <c r="A661" s="8"/>
    </row>
    <row r="662" ht="15.75" customHeight="1">
      <c r="A662" s="8"/>
    </row>
    <row r="663" ht="15.75" customHeight="1">
      <c r="A663" s="8"/>
    </row>
    <row r="664" ht="15.75" customHeight="1">
      <c r="A664" s="8"/>
    </row>
    <row r="665" ht="15.75" customHeight="1">
      <c r="A665" s="8"/>
    </row>
    <row r="666" ht="15.75" customHeight="1">
      <c r="A666" s="8"/>
    </row>
    <row r="667" ht="15.75" customHeight="1">
      <c r="A667" s="8"/>
    </row>
    <row r="668" ht="15.75" customHeight="1">
      <c r="A668" s="8"/>
    </row>
    <row r="669" ht="15.75" customHeight="1">
      <c r="A669" s="8"/>
    </row>
    <row r="670" ht="15.75" customHeight="1">
      <c r="A670" s="8"/>
    </row>
    <row r="671" ht="15.75" customHeight="1">
      <c r="A671" s="8"/>
    </row>
    <row r="672" ht="15.75" customHeight="1">
      <c r="A672" s="8"/>
    </row>
    <row r="673" ht="15.75" customHeight="1">
      <c r="A673" s="8"/>
    </row>
    <row r="674" ht="15.75" customHeight="1">
      <c r="A674" s="8"/>
    </row>
    <row r="675" ht="15.75" customHeight="1">
      <c r="A675" s="8"/>
    </row>
    <row r="676" ht="15.75" customHeight="1">
      <c r="A676" s="8"/>
    </row>
    <row r="677" ht="15.75" customHeight="1">
      <c r="A677" s="8"/>
    </row>
    <row r="678" ht="15.75" customHeight="1">
      <c r="A678" s="8"/>
    </row>
    <row r="679" ht="15.75" customHeight="1">
      <c r="A679" s="8"/>
    </row>
    <row r="680" ht="15.75" customHeight="1">
      <c r="A680" s="8"/>
    </row>
    <row r="681" ht="15.75" customHeight="1">
      <c r="A681" s="8"/>
    </row>
    <row r="682" ht="15.75" customHeight="1">
      <c r="A682" s="8"/>
    </row>
    <row r="683" ht="15.75" customHeight="1">
      <c r="A683" s="8"/>
    </row>
    <row r="684" ht="15.75" customHeight="1">
      <c r="A684" s="8"/>
    </row>
    <row r="685" ht="15.75" customHeight="1">
      <c r="A685" s="8"/>
    </row>
    <row r="686" ht="15.75" customHeight="1">
      <c r="A686" s="8"/>
    </row>
    <row r="687" ht="15.75" customHeight="1">
      <c r="A687" s="8"/>
    </row>
    <row r="688" ht="15.75" customHeight="1">
      <c r="A688" s="8"/>
    </row>
    <row r="689" ht="15.75" customHeight="1">
      <c r="A689" s="8"/>
    </row>
    <row r="690" ht="15.75" customHeight="1">
      <c r="A690" s="8"/>
    </row>
    <row r="691" ht="15.75" customHeight="1">
      <c r="A691" s="8"/>
    </row>
    <row r="692" ht="15.75" customHeight="1">
      <c r="A692" s="8"/>
    </row>
    <row r="693" ht="15.75" customHeight="1">
      <c r="A693" s="8"/>
    </row>
    <row r="694" ht="15.75" customHeight="1">
      <c r="A694" s="8"/>
    </row>
    <row r="695" ht="15.75" customHeight="1">
      <c r="A695" s="8"/>
    </row>
    <row r="696" ht="15.75" customHeight="1">
      <c r="A696" s="8"/>
    </row>
    <row r="697" ht="15.75" customHeight="1">
      <c r="A697" s="8"/>
    </row>
    <row r="698" ht="15.75" customHeight="1">
      <c r="A698" s="8"/>
    </row>
    <row r="699" ht="15.75" customHeight="1">
      <c r="A699" s="8"/>
    </row>
    <row r="700" ht="15.75" customHeight="1">
      <c r="A700" s="8"/>
    </row>
    <row r="701" ht="15.75" customHeight="1">
      <c r="A701" s="8"/>
    </row>
    <row r="702" ht="15.75" customHeight="1">
      <c r="A702" s="8"/>
    </row>
    <row r="703" ht="15.75" customHeight="1">
      <c r="A703" s="8"/>
    </row>
    <row r="704" ht="15.75" customHeight="1">
      <c r="A704" s="8"/>
    </row>
    <row r="705" ht="15.75" customHeight="1">
      <c r="A705" s="8"/>
    </row>
    <row r="706" ht="15.75" customHeight="1">
      <c r="A706" s="8"/>
    </row>
    <row r="707" ht="15.75" customHeight="1">
      <c r="A707" s="8"/>
    </row>
    <row r="708" ht="15.75" customHeight="1">
      <c r="A708" s="8"/>
    </row>
    <row r="709" ht="15.75" customHeight="1">
      <c r="A709" s="8"/>
    </row>
    <row r="710" ht="15.75" customHeight="1">
      <c r="A710" s="8"/>
    </row>
    <row r="711" ht="15.75" customHeight="1">
      <c r="A711" s="8"/>
    </row>
    <row r="712" ht="15.75" customHeight="1">
      <c r="A712" s="8"/>
    </row>
    <row r="713" ht="15.75" customHeight="1">
      <c r="A713" s="8"/>
    </row>
    <row r="714" ht="15.75" customHeight="1">
      <c r="A714" s="8"/>
    </row>
    <row r="715" ht="15.75" customHeight="1">
      <c r="A715" s="8"/>
    </row>
    <row r="716" ht="15.75" customHeight="1">
      <c r="A716" s="8"/>
    </row>
    <row r="717" ht="15.75" customHeight="1">
      <c r="A717" s="8"/>
    </row>
    <row r="718" ht="15.75" customHeight="1">
      <c r="A718" s="8"/>
    </row>
    <row r="719" ht="15.75" customHeight="1">
      <c r="A719" s="8"/>
    </row>
    <row r="720" ht="15.75" customHeight="1">
      <c r="A720" s="8"/>
    </row>
    <row r="721" ht="15.75" customHeight="1">
      <c r="A721" s="8"/>
    </row>
    <row r="722" ht="15.75" customHeight="1">
      <c r="A722" s="8"/>
    </row>
    <row r="723" ht="15.75" customHeight="1">
      <c r="A723" s="8"/>
    </row>
    <row r="724" ht="15.75" customHeight="1">
      <c r="A724" s="8"/>
    </row>
    <row r="725" ht="15.75" customHeight="1">
      <c r="A725" s="8"/>
    </row>
    <row r="726" ht="15.75" customHeight="1">
      <c r="A726" s="8"/>
    </row>
    <row r="727" ht="15.75" customHeight="1">
      <c r="A727" s="8"/>
    </row>
    <row r="728" ht="15.75" customHeight="1">
      <c r="A728" s="8"/>
    </row>
    <row r="729" ht="15.75" customHeight="1">
      <c r="A729" s="8"/>
    </row>
    <row r="730" ht="15.75" customHeight="1">
      <c r="A730" s="8"/>
    </row>
    <row r="731" ht="15.75" customHeight="1">
      <c r="A731" s="8"/>
    </row>
    <row r="732" ht="15.75" customHeight="1">
      <c r="A732" s="8"/>
    </row>
    <row r="733" ht="15.75" customHeight="1">
      <c r="A733" s="8"/>
    </row>
    <row r="734" ht="15.75" customHeight="1">
      <c r="A734" s="8"/>
    </row>
    <row r="735" ht="15.75" customHeight="1">
      <c r="A735" s="8"/>
    </row>
    <row r="736" ht="15.75" customHeight="1">
      <c r="A736" s="8"/>
    </row>
    <row r="737" ht="15.75" customHeight="1">
      <c r="A737" s="8"/>
    </row>
    <row r="738" ht="15.75" customHeight="1">
      <c r="A738" s="8"/>
    </row>
    <row r="739" ht="15.75" customHeight="1">
      <c r="A739" s="8"/>
    </row>
    <row r="740" ht="15.75" customHeight="1">
      <c r="A740" s="8"/>
    </row>
    <row r="741" ht="15.75" customHeight="1">
      <c r="A741" s="8"/>
    </row>
    <row r="742" ht="15.75" customHeight="1">
      <c r="A742" s="8"/>
    </row>
    <row r="743" ht="15.75" customHeight="1">
      <c r="A743" s="8"/>
    </row>
    <row r="744" ht="15.75" customHeight="1">
      <c r="A744" s="8"/>
    </row>
    <row r="745" ht="15.75" customHeight="1">
      <c r="A745" s="8"/>
    </row>
    <row r="746" ht="15.75" customHeight="1">
      <c r="A746" s="8"/>
    </row>
    <row r="747" ht="15.75" customHeight="1">
      <c r="A747" s="8"/>
    </row>
    <row r="748" ht="15.75" customHeight="1">
      <c r="A748" s="8"/>
    </row>
    <row r="749" ht="15.75" customHeight="1">
      <c r="A749" s="8"/>
    </row>
    <row r="750" ht="15.75" customHeight="1">
      <c r="A750" s="8"/>
    </row>
    <row r="751" ht="15.75" customHeight="1">
      <c r="A751" s="8"/>
    </row>
    <row r="752" ht="15.75" customHeight="1">
      <c r="A752" s="8"/>
    </row>
    <row r="753" ht="15.75" customHeight="1">
      <c r="A753" s="8"/>
    </row>
    <row r="754" ht="15.75" customHeight="1">
      <c r="A754" s="8"/>
    </row>
    <row r="755" ht="15.75" customHeight="1">
      <c r="A755" s="8"/>
    </row>
    <row r="756" ht="15.75" customHeight="1">
      <c r="A756" s="8"/>
    </row>
    <row r="757" ht="15.75" customHeight="1">
      <c r="A757" s="8"/>
    </row>
    <row r="758" ht="15.75" customHeight="1">
      <c r="A758" s="8"/>
    </row>
    <row r="759" ht="15.75" customHeight="1">
      <c r="A759" s="8"/>
    </row>
    <row r="760" ht="15.75" customHeight="1">
      <c r="A760" s="8"/>
    </row>
    <row r="761" ht="15.75" customHeight="1">
      <c r="A761" s="8"/>
    </row>
    <row r="762" ht="15.75" customHeight="1">
      <c r="A762" s="8"/>
    </row>
    <row r="763" ht="15.75" customHeight="1">
      <c r="A763" s="8"/>
    </row>
    <row r="764" ht="15.75" customHeight="1">
      <c r="A764" s="8"/>
    </row>
    <row r="765" ht="15.75" customHeight="1">
      <c r="A765" s="8"/>
    </row>
    <row r="766" ht="15.75" customHeight="1">
      <c r="A766" s="8"/>
    </row>
    <row r="767" ht="15.75" customHeight="1">
      <c r="A767" s="8"/>
    </row>
    <row r="768" ht="15.75" customHeight="1">
      <c r="A768" s="8"/>
    </row>
    <row r="769" ht="15.75" customHeight="1">
      <c r="A769" s="8"/>
    </row>
    <row r="770" ht="15.75" customHeight="1">
      <c r="A770" s="8"/>
    </row>
    <row r="771" ht="15.75" customHeight="1">
      <c r="A771" s="8"/>
    </row>
    <row r="772" ht="15.75" customHeight="1">
      <c r="A772" s="8"/>
    </row>
    <row r="773" ht="15.75" customHeight="1">
      <c r="A773" s="8"/>
    </row>
    <row r="774" ht="15.75" customHeight="1">
      <c r="A774" s="8"/>
    </row>
    <row r="775" ht="15.75" customHeight="1">
      <c r="A775" s="8"/>
    </row>
    <row r="776" ht="15.75" customHeight="1">
      <c r="A776" s="8"/>
    </row>
    <row r="777" ht="15.75" customHeight="1">
      <c r="A777" s="8"/>
    </row>
    <row r="778" ht="15.75" customHeight="1">
      <c r="A778" s="8"/>
    </row>
    <row r="779" ht="15.75" customHeight="1">
      <c r="A779" s="8"/>
    </row>
    <row r="780" ht="15.75" customHeight="1">
      <c r="A780" s="8"/>
    </row>
    <row r="781" ht="15.75" customHeight="1">
      <c r="A781" s="8"/>
    </row>
    <row r="782" ht="15.75" customHeight="1">
      <c r="A782" s="8"/>
    </row>
    <row r="783" ht="15.75" customHeight="1">
      <c r="A783" s="8"/>
    </row>
    <row r="784" ht="15.75" customHeight="1">
      <c r="A784" s="8"/>
    </row>
    <row r="785" ht="15.75" customHeight="1">
      <c r="A785" s="8"/>
    </row>
    <row r="786" ht="15.75" customHeight="1">
      <c r="A786" s="8"/>
    </row>
    <row r="787" ht="15.75" customHeight="1">
      <c r="A787" s="8"/>
    </row>
    <row r="788" ht="15.75" customHeight="1">
      <c r="A788" s="8"/>
    </row>
    <row r="789" ht="15.75" customHeight="1">
      <c r="A789" s="8"/>
    </row>
    <row r="790" ht="15.75" customHeight="1">
      <c r="A790" s="8"/>
    </row>
    <row r="791" ht="15.75" customHeight="1">
      <c r="A791" s="8"/>
    </row>
    <row r="792" ht="15.75" customHeight="1">
      <c r="A792" s="8"/>
    </row>
    <row r="793" ht="15.75" customHeight="1">
      <c r="A793" s="8"/>
    </row>
    <row r="794" ht="15.75" customHeight="1">
      <c r="A794" s="8"/>
    </row>
    <row r="795" ht="15.75" customHeight="1">
      <c r="A795" s="8"/>
    </row>
    <row r="796" ht="15.75" customHeight="1">
      <c r="A796" s="8"/>
    </row>
    <row r="797" ht="15.75" customHeight="1">
      <c r="A797" s="8"/>
    </row>
    <row r="798" ht="15.75" customHeight="1">
      <c r="A798" s="8"/>
    </row>
    <row r="799" ht="15.75" customHeight="1">
      <c r="A799" s="8"/>
    </row>
    <row r="800" ht="15.75" customHeight="1">
      <c r="A800" s="8"/>
    </row>
    <row r="801" ht="15.75" customHeight="1">
      <c r="A801" s="8"/>
    </row>
    <row r="802" ht="15.75" customHeight="1">
      <c r="A802" s="8"/>
    </row>
    <row r="803" ht="15.75" customHeight="1">
      <c r="A803" s="8"/>
    </row>
    <row r="804" ht="15.75" customHeight="1">
      <c r="A804" s="8"/>
    </row>
    <row r="805" ht="15.75" customHeight="1">
      <c r="A805" s="8"/>
    </row>
    <row r="806" ht="15.75" customHeight="1">
      <c r="A806" s="8"/>
    </row>
    <row r="807" ht="15.75" customHeight="1">
      <c r="A807" s="8"/>
    </row>
    <row r="808" ht="15.75" customHeight="1">
      <c r="A808" s="8"/>
    </row>
    <row r="809" ht="15.75" customHeight="1">
      <c r="A809" s="8"/>
    </row>
    <row r="810" ht="15.75" customHeight="1">
      <c r="A810" s="8"/>
    </row>
    <row r="811" ht="15.75" customHeight="1">
      <c r="A811" s="8"/>
    </row>
    <row r="812" ht="15.75" customHeight="1">
      <c r="A812" s="8"/>
    </row>
    <row r="813" ht="15.75" customHeight="1">
      <c r="A813" s="8"/>
    </row>
    <row r="814" ht="15.75" customHeight="1">
      <c r="A814" s="8"/>
    </row>
    <row r="815" ht="15.75" customHeight="1">
      <c r="A815" s="8"/>
    </row>
    <row r="816" ht="15.75" customHeight="1">
      <c r="A816" s="8"/>
    </row>
    <row r="817" ht="15.75" customHeight="1">
      <c r="A817" s="8"/>
    </row>
    <row r="818" ht="15.75" customHeight="1">
      <c r="A818" s="8"/>
    </row>
    <row r="819" ht="15.75" customHeight="1">
      <c r="A819" s="8"/>
    </row>
    <row r="820" ht="15.75" customHeight="1">
      <c r="A820" s="8"/>
    </row>
    <row r="821" ht="15.75" customHeight="1">
      <c r="A821" s="8"/>
    </row>
    <row r="822" ht="15.75" customHeight="1">
      <c r="A822" s="8"/>
    </row>
    <row r="823" ht="15.75" customHeight="1">
      <c r="A823" s="8"/>
    </row>
    <row r="824" ht="15.75" customHeight="1">
      <c r="A824" s="8"/>
    </row>
    <row r="825" ht="15.75" customHeight="1">
      <c r="A825" s="8"/>
    </row>
    <row r="826" ht="15.75" customHeight="1">
      <c r="A826" s="8"/>
    </row>
    <row r="827" ht="15.75" customHeight="1">
      <c r="A827" s="8"/>
    </row>
    <row r="828" ht="15.75" customHeight="1">
      <c r="A828" s="8"/>
    </row>
    <row r="829" ht="15.75" customHeight="1">
      <c r="A829" s="8"/>
    </row>
    <row r="830" ht="15.75" customHeight="1">
      <c r="A830" s="8"/>
    </row>
    <row r="831" ht="15.75" customHeight="1">
      <c r="A831" s="8"/>
    </row>
    <row r="832" ht="15.75" customHeight="1">
      <c r="A832" s="8"/>
    </row>
    <row r="833" ht="15.75" customHeight="1">
      <c r="A833" s="8"/>
    </row>
    <row r="834" ht="15.75" customHeight="1">
      <c r="A834" s="8"/>
    </row>
    <row r="835" ht="15.75" customHeight="1">
      <c r="A835" s="8"/>
    </row>
    <row r="836" ht="15.75" customHeight="1">
      <c r="A836" s="8"/>
    </row>
    <row r="837" ht="15.75" customHeight="1">
      <c r="A837" s="8"/>
    </row>
    <row r="838" ht="15.75" customHeight="1">
      <c r="A838" s="8"/>
    </row>
    <row r="839" ht="15.75" customHeight="1">
      <c r="A839" s="8"/>
    </row>
    <row r="840" ht="15.75" customHeight="1">
      <c r="A840" s="8"/>
    </row>
    <row r="841" ht="15.75" customHeight="1">
      <c r="A841" s="8"/>
    </row>
    <row r="842" ht="15.75" customHeight="1">
      <c r="A842" s="8"/>
    </row>
    <row r="843" ht="15.75" customHeight="1">
      <c r="A843" s="8"/>
    </row>
    <row r="844" ht="15.75" customHeight="1">
      <c r="A844" s="8"/>
    </row>
    <row r="845" ht="15.75" customHeight="1">
      <c r="A845" s="8"/>
    </row>
    <row r="846" ht="15.75" customHeight="1">
      <c r="A846" s="8"/>
    </row>
    <row r="847" ht="15.75" customHeight="1">
      <c r="A847" s="8"/>
    </row>
    <row r="848" ht="15.75" customHeight="1">
      <c r="A848" s="8"/>
    </row>
    <row r="849" ht="15.75" customHeight="1">
      <c r="A849" s="8"/>
    </row>
    <row r="850" ht="15.75" customHeight="1">
      <c r="A850" s="8"/>
    </row>
    <row r="851" ht="15.75" customHeight="1">
      <c r="A851" s="8"/>
    </row>
    <row r="852" ht="15.75" customHeight="1">
      <c r="A852" s="8"/>
    </row>
    <row r="853" ht="15.75" customHeight="1">
      <c r="A853" s="8"/>
    </row>
    <row r="854" ht="15.75" customHeight="1">
      <c r="A854" s="8"/>
    </row>
    <row r="855" ht="15.75" customHeight="1">
      <c r="A855" s="8"/>
    </row>
    <row r="856" ht="15.75" customHeight="1">
      <c r="A856" s="8"/>
    </row>
    <row r="857" ht="15.75" customHeight="1">
      <c r="A857" s="8"/>
    </row>
    <row r="858" ht="15.75" customHeight="1">
      <c r="A858" s="8"/>
    </row>
    <row r="859" ht="15.75" customHeight="1">
      <c r="A859" s="8"/>
    </row>
    <row r="860" ht="15.75" customHeight="1">
      <c r="A860" s="8"/>
    </row>
    <row r="861" ht="15.75" customHeight="1">
      <c r="A861" s="8"/>
    </row>
    <row r="862" ht="15.75" customHeight="1">
      <c r="A862" s="8"/>
    </row>
    <row r="863" ht="15.75" customHeight="1">
      <c r="A863" s="8"/>
    </row>
    <row r="864" ht="15.75" customHeight="1">
      <c r="A864" s="8"/>
    </row>
    <row r="865" ht="15.75" customHeight="1">
      <c r="A865" s="8"/>
    </row>
    <row r="866" ht="15.75" customHeight="1">
      <c r="A866" s="8"/>
    </row>
    <row r="867" ht="15.75" customHeight="1">
      <c r="A867" s="8"/>
    </row>
    <row r="868" ht="15.75" customHeight="1">
      <c r="A868" s="8"/>
    </row>
    <row r="869" ht="15.75" customHeight="1">
      <c r="A869" s="8"/>
    </row>
    <row r="870" ht="15.75" customHeight="1">
      <c r="A870" s="8"/>
    </row>
    <row r="871" ht="15.75" customHeight="1">
      <c r="A871" s="8"/>
    </row>
    <row r="872" ht="15.75" customHeight="1">
      <c r="A872" s="8"/>
    </row>
    <row r="873" ht="15.75" customHeight="1">
      <c r="A873" s="8"/>
    </row>
    <row r="874" ht="15.75" customHeight="1">
      <c r="A874" s="8"/>
    </row>
    <row r="875" ht="15.75" customHeight="1">
      <c r="A875" s="8"/>
    </row>
    <row r="876" ht="15.75" customHeight="1">
      <c r="A876" s="8"/>
    </row>
    <row r="877" ht="15.75" customHeight="1">
      <c r="A877" s="8"/>
    </row>
    <row r="878" ht="15.75" customHeight="1">
      <c r="A878" s="8"/>
    </row>
    <row r="879" ht="15.75" customHeight="1">
      <c r="A879" s="8"/>
    </row>
    <row r="880" ht="15.75" customHeight="1">
      <c r="A880" s="8"/>
    </row>
    <row r="881" ht="15.75" customHeight="1">
      <c r="A881" s="8"/>
    </row>
    <row r="882" ht="15.75" customHeight="1">
      <c r="A882" s="8"/>
    </row>
    <row r="883" ht="15.75" customHeight="1">
      <c r="A883" s="8"/>
    </row>
    <row r="884" ht="15.75" customHeight="1">
      <c r="A884" s="8"/>
    </row>
    <row r="885" ht="15.75" customHeight="1">
      <c r="A885" s="8"/>
    </row>
    <row r="886" ht="15.75" customHeight="1">
      <c r="A886" s="8"/>
    </row>
    <row r="887" ht="15.75" customHeight="1">
      <c r="A887" s="8"/>
    </row>
    <row r="888" ht="15.75" customHeight="1">
      <c r="A888" s="8"/>
    </row>
    <row r="889" ht="15.75" customHeight="1">
      <c r="A889" s="8"/>
    </row>
    <row r="890" ht="15.75" customHeight="1">
      <c r="A890" s="8"/>
    </row>
    <row r="891" ht="15.75" customHeight="1">
      <c r="A891" s="8"/>
    </row>
    <row r="892" ht="15.75" customHeight="1">
      <c r="A892" s="8"/>
    </row>
    <row r="893" ht="15.75" customHeight="1">
      <c r="A893" s="8"/>
    </row>
    <row r="894" ht="15.75" customHeight="1">
      <c r="A894" s="8"/>
    </row>
    <row r="895" ht="15.75" customHeight="1">
      <c r="A895" s="8"/>
    </row>
    <row r="896" ht="15.75" customHeight="1">
      <c r="A896" s="8"/>
    </row>
    <row r="897" ht="15.75" customHeight="1">
      <c r="A897" s="8"/>
    </row>
    <row r="898" ht="15.75" customHeight="1">
      <c r="A898" s="8"/>
    </row>
    <row r="899" ht="15.75" customHeight="1">
      <c r="A899" s="8"/>
    </row>
    <row r="900" ht="15.75" customHeight="1">
      <c r="A900" s="8"/>
    </row>
    <row r="901" ht="15.75" customHeight="1">
      <c r="A901" s="8"/>
    </row>
    <row r="902" ht="15.75" customHeight="1">
      <c r="A902" s="8"/>
    </row>
    <row r="903" ht="15.75" customHeight="1">
      <c r="A903" s="8"/>
    </row>
    <row r="904" ht="15.75" customHeight="1">
      <c r="A904" s="8"/>
    </row>
    <row r="905" ht="15.75" customHeight="1">
      <c r="A905" s="8"/>
    </row>
    <row r="906" ht="15.75" customHeight="1">
      <c r="A906" s="8"/>
    </row>
    <row r="907" ht="15.75" customHeight="1">
      <c r="A907" s="8"/>
    </row>
    <row r="908" ht="15.75" customHeight="1">
      <c r="A908" s="8"/>
    </row>
    <row r="909" ht="15.75" customHeight="1">
      <c r="A909" s="8"/>
    </row>
    <row r="910" ht="15.75" customHeight="1">
      <c r="A910" s="8"/>
    </row>
    <row r="911" ht="15.75" customHeight="1">
      <c r="A911" s="8"/>
    </row>
    <row r="912" ht="15.75" customHeight="1">
      <c r="A912" s="8"/>
    </row>
    <row r="913" ht="15.75" customHeight="1">
      <c r="A913" s="8"/>
    </row>
    <row r="914" ht="15.75" customHeight="1">
      <c r="A914" s="8"/>
    </row>
    <row r="915" ht="15.75" customHeight="1">
      <c r="A915" s="8"/>
    </row>
    <row r="916" ht="15.75" customHeight="1">
      <c r="A916" s="8"/>
    </row>
    <row r="917" ht="15.75" customHeight="1">
      <c r="A917" s="8"/>
    </row>
    <row r="918" ht="15.75" customHeight="1">
      <c r="A918" s="8"/>
    </row>
    <row r="919" ht="15.75" customHeight="1">
      <c r="A919" s="8"/>
    </row>
    <row r="920" ht="15.75" customHeight="1">
      <c r="A920" s="8"/>
    </row>
    <row r="921" ht="15.75" customHeight="1">
      <c r="A921" s="8"/>
    </row>
    <row r="922" ht="15.75" customHeight="1">
      <c r="A922" s="8"/>
    </row>
    <row r="923" ht="15.75" customHeight="1">
      <c r="A923" s="8"/>
    </row>
    <row r="924" ht="15.75" customHeight="1">
      <c r="A924" s="8"/>
    </row>
    <row r="925" ht="15.75" customHeight="1">
      <c r="A925" s="8"/>
    </row>
    <row r="926" ht="15.75" customHeight="1">
      <c r="A926" s="8"/>
    </row>
    <row r="927" ht="15.75" customHeight="1">
      <c r="A927" s="8"/>
    </row>
    <row r="928" ht="15.75" customHeight="1">
      <c r="A928" s="8"/>
    </row>
    <row r="929" ht="15.75" customHeight="1">
      <c r="A929" s="8"/>
    </row>
    <row r="930" ht="15.75" customHeight="1">
      <c r="A930" s="8"/>
    </row>
    <row r="931" ht="15.75" customHeight="1">
      <c r="A931" s="8"/>
    </row>
    <row r="932" ht="15.75" customHeight="1">
      <c r="A932" s="8"/>
    </row>
    <row r="933" ht="15.75" customHeight="1">
      <c r="A933" s="8"/>
    </row>
    <row r="934" ht="15.75" customHeight="1">
      <c r="A934" s="8"/>
    </row>
    <row r="935" ht="15.75" customHeight="1">
      <c r="A935" s="8"/>
    </row>
    <row r="936" ht="15.75" customHeight="1">
      <c r="A936" s="8"/>
    </row>
    <row r="937" ht="15.75" customHeight="1">
      <c r="A937" s="8"/>
    </row>
    <row r="938" ht="15.75" customHeight="1">
      <c r="A938" s="8"/>
    </row>
    <row r="939" ht="15.75" customHeight="1">
      <c r="A939" s="8"/>
    </row>
    <row r="940" ht="15.75" customHeight="1">
      <c r="A940" s="8"/>
    </row>
    <row r="941" ht="15.75" customHeight="1">
      <c r="A941" s="8"/>
    </row>
    <row r="942" ht="15.75" customHeight="1">
      <c r="A942" s="8"/>
    </row>
    <row r="943" ht="15.75" customHeight="1">
      <c r="A943" s="8"/>
    </row>
    <row r="944" ht="15.75" customHeight="1">
      <c r="A944" s="8"/>
    </row>
    <row r="945" ht="15.75" customHeight="1">
      <c r="A945" s="8"/>
    </row>
    <row r="946" ht="15.75" customHeight="1">
      <c r="A946" s="8"/>
    </row>
    <row r="947" ht="15.75" customHeight="1">
      <c r="A947" s="8"/>
    </row>
    <row r="948" ht="15.75" customHeight="1">
      <c r="A948" s="8"/>
    </row>
    <row r="949" ht="15.75" customHeight="1">
      <c r="A949" s="8"/>
    </row>
    <row r="950" ht="15.75" customHeight="1">
      <c r="A950" s="8"/>
    </row>
    <row r="951" ht="15.75" customHeight="1">
      <c r="A951" s="8"/>
    </row>
    <row r="952" ht="15.75" customHeight="1">
      <c r="A952" s="8"/>
    </row>
    <row r="953" ht="15.75" customHeight="1">
      <c r="A953" s="8"/>
    </row>
    <row r="954" ht="15.75" customHeight="1">
      <c r="A954" s="8"/>
    </row>
    <row r="955" ht="15.75" customHeight="1">
      <c r="A955" s="8"/>
    </row>
    <row r="956" ht="15.75" customHeight="1">
      <c r="A956" s="8"/>
    </row>
    <row r="957" ht="15.75" customHeight="1">
      <c r="A957" s="8"/>
    </row>
    <row r="958" ht="15.75" customHeight="1">
      <c r="A958" s="8"/>
    </row>
    <row r="959" ht="15.75" customHeight="1">
      <c r="A959" s="8"/>
    </row>
    <row r="960" ht="15.75" customHeight="1">
      <c r="A960" s="8"/>
    </row>
    <row r="961" ht="15.75" customHeight="1">
      <c r="A961" s="8"/>
    </row>
    <row r="962" ht="15.75" customHeight="1">
      <c r="A962" s="8"/>
    </row>
    <row r="963" ht="15.75" customHeight="1">
      <c r="A963" s="8"/>
    </row>
    <row r="964" ht="15.75" customHeight="1">
      <c r="A964" s="8"/>
    </row>
    <row r="965" ht="15.75" customHeight="1">
      <c r="A965" s="8"/>
    </row>
    <row r="966" ht="15.75" customHeight="1">
      <c r="A966" s="8"/>
    </row>
    <row r="967" ht="15.75" customHeight="1">
      <c r="A967" s="8"/>
    </row>
    <row r="968" ht="15.75" customHeight="1">
      <c r="A968" s="8"/>
    </row>
    <row r="969" ht="15.75" customHeight="1">
      <c r="A969" s="8"/>
    </row>
    <row r="970" ht="15.75" customHeight="1">
      <c r="A970" s="8"/>
    </row>
    <row r="971" ht="15.75" customHeight="1">
      <c r="A971" s="8"/>
    </row>
    <row r="972" ht="15.75" customHeight="1">
      <c r="A972" s="8"/>
    </row>
    <row r="973" ht="15.75" customHeight="1">
      <c r="A973" s="8"/>
    </row>
    <row r="974" ht="15.75" customHeight="1">
      <c r="A974" s="8"/>
    </row>
    <row r="975" ht="15.75" customHeight="1">
      <c r="A975" s="8"/>
    </row>
    <row r="976" ht="15.75" customHeight="1">
      <c r="A976" s="8"/>
    </row>
    <row r="977" ht="15.75" customHeight="1">
      <c r="A977" s="8"/>
    </row>
    <row r="978" ht="15.75" customHeight="1">
      <c r="A978" s="8"/>
    </row>
    <row r="979" ht="15.75" customHeight="1">
      <c r="A979" s="8"/>
    </row>
    <row r="980" ht="15.75" customHeight="1">
      <c r="A980" s="8"/>
    </row>
    <row r="981" ht="15.75" customHeight="1">
      <c r="A981" s="8"/>
    </row>
    <row r="982" ht="15.75" customHeight="1">
      <c r="A982" s="8"/>
    </row>
    <row r="983" ht="15.75" customHeight="1">
      <c r="A983" s="8"/>
    </row>
    <row r="984" ht="15.75" customHeight="1">
      <c r="A984" s="8"/>
    </row>
    <row r="985" ht="15.75" customHeight="1">
      <c r="A985" s="8"/>
    </row>
    <row r="986" ht="15.75" customHeight="1">
      <c r="A986" s="8"/>
    </row>
    <row r="987" ht="15.75" customHeight="1">
      <c r="A987" s="8"/>
    </row>
    <row r="988" ht="15.75" customHeight="1">
      <c r="A988" s="8"/>
    </row>
    <row r="989" ht="15.75" customHeight="1">
      <c r="A989" s="8"/>
    </row>
    <row r="990" ht="15.75" customHeight="1">
      <c r="A990" s="8"/>
    </row>
    <row r="991" ht="15.75" customHeight="1">
      <c r="A991" s="8"/>
    </row>
    <row r="992" ht="15.75" customHeight="1">
      <c r="A992" s="8"/>
    </row>
    <row r="993" ht="15.75" customHeight="1">
      <c r="A993" s="8"/>
    </row>
    <row r="994" ht="15.75" customHeight="1">
      <c r="A994" s="8"/>
    </row>
    <row r="995" ht="15.75" customHeight="1">
      <c r="A995" s="8"/>
    </row>
    <row r="996" ht="15.75" customHeight="1">
      <c r="A996" s="8"/>
    </row>
    <row r="997" ht="15.75" customHeight="1">
      <c r="A997" s="8"/>
    </row>
    <row r="998" ht="15.75" customHeight="1">
      <c r="A998" s="8"/>
    </row>
    <row r="999" ht="15.75" customHeight="1">
      <c r="A999" s="8"/>
    </row>
    <row r="1000" ht="15.75" customHeight="1">
      <c r="A1000" s="8"/>
    </row>
  </sheetData>
  <mergeCells count="61">
    <mergeCell ref="H32:J32"/>
    <mergeCell ref="H35:J35"/>
    <mergeCell ref="H21:J21"/>
    <mergeCell ref="H22:J22"/>
    <mergeCell ref="H25:J25"/>
    <mergeCell ref="H26:J26"/>
    <mergeCell ref="H27:J27"/>
    <mergeCell ref="H30:J30"/>
    <mergeCell ref="H31:J31"/>
    <mergeCell ref="B29:K29"/>
    <mergeCell ref="B34:K34"/>
    <mergeCell ref="C35:E35"/>
    <mergeCell ref="C36:E36"/>
    <mergeCell ref="H36:J36"/>
    <mergeCell ref="C37:E37"/>
    <mergeCell ref="H37:J37"/>
    <mergeCell ref="B39:K39"/>
    <mergeCell ref="H40:J40"/>
    <mergeCell ref="B1:K1"/>
    <mergeCell ref="C3:E3"/>
    <mergeCell ref="B4:B5"/>
    <mergeCell ref="C4:E5"/>
    <mergeCell ref="N4:N5"/>
    <mergeCell ref="C6:E7"/>
    <mergeCell ref="N6:N7"/>
    <mergeCell ref="B6:B7"/>
    <mergeCell ref="B8:B9"/>
    <mergeCell ref="C8:E9"/>
    <mergeCell ref="B10:B11"/>
    <mergeCell ref="C10:E11"/>
    <mergeCell ref="B12:B13"/>
    <mergeCell ref="C12:E13"/>
    <mergeCell ref="L12:L13"/>
    <mergeCell ref="L14:L15"/>
    <mergeCell ref="L4:L5"/>
    <mergeCell ref="L6:L7"/>
    <mergeCell ref="L8:L9"/>
    <mergeCell ref="N8:N9"/>
    <mergeCell ref="L10:L11"/>
    <mergeCell ref="N10:N11"/>
    <mergeCell ref="N12:N13"/>
    <mergeCell ref="N14:N15"/>
    <mergeCell ref="B14:B15"/>
    <mergeCell ref="C14:E15"/>
    <mergeCell ref="B19:K19"/>
    <mergeCell ref="C20:E20"/>
    <mergeCell ref="H20:J20"/>
    <mergeCell ref="C21:E21"/>
    <mergeCell ref="B24:K24"/>
    <mergeCell ref="C22:E22"/>
    <mergeCell ref="C25:E25"/>
    <mergeCell ref="C26:E26"/>
    <mergeCell ref="C27:E27"/>
    <mergeCell ref="C30:E30"/>
    <mergeCell ref="C31:E31"/>
    <mergeCell ref="C32:E32"/>
    <mergeCell ref="C40:E40"/>
    <mergeCell ref="C41:E41"/>
    <mergeCell ref="H41:J41"/>
    <mergeCell ref="C42:E42"/>
    <mergeCell ref="H42:J42"/>
  </mergeCells>
  <printOptions/>
  <pageMargins bottom="0.75" footer="0.0" header="0.0" left="0.25" right="0.25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3" width="10.29"/>
    <col customWidth="1" min="4" max="4" width="20.14"/>
    <col customWidth="1" min="5" max="5" width="7.71"/>
    <col customWidth="1" min="6" max="7" width="10.29"/>
    <col customWidth="1" min="8" max="8" width="13.14"/>
    <col customWidth="1" min="9" max="14" width="10.29"/>
    <col customWidth="1" min="15" max="26" width="8.71"/>
  </cols>
  <sheetData>
    <row r="1">
      <c r="A1" s="8"/>
      <c r="B1" s="9" t="s">
        <v>92</v>
      </c>
    </row>
    <row r="2">
      <c r="A2" s="8"/>
    </row>
    <row r="3">
      <c r="A3" s="8"/>
      <c r="B3" s="10"/>
      <c r="C3" s="11" t="s">
        <v>61</v>
      </c>
      <c r="D3" s="12"/>
      <c r="E3" s="13"/>
      <c r="F3" s="14">
        <v>1.0</v>
      </c>
      <c r="G3" s="14">
        <v>2.0</v>
      </c>
      <c r="H3" s="14">
        <v>3.0</v>
      </c>
      <c r="I3" s="15">
        <v>4.0</v>
      </c>
      <c r="J3" s="15">
        <v>5.0</v>
      </c>
      <c r="K3" s="15">
        <v>6.0</v>
      </c>
      <c r="L3" s="16" t="s">
        <v>62</v>
      </c>
      <c r="M3" s="14" t="s">
        <v>63</v>
      </c>
      <c r="N3" s="17" t="s">
        <v>64</v>
      </c>
    </row>
    <row r="4">
      <c r="A4" s="8"/>
      <c r="B4" s="10">
        <v>1.0</v>
      </c>
      <c r="C4" s="75" t="s">
        <v>93</v>
      </c>
      <c r="D4" s="19"/>
      <c r="E4" s="20"/>
      <c r="F4" s="21" t="s">
        <v>66</v>
      </c>
      <c r="G4" s="22" t="str">
        <f t="array" ref="G4">INDIRECT(ADDRESS(27,6))&amp;":"&amp;INDIRECT(ADDRESS(27,7))</f>
        <v>11:12</v>
      </c>
      <c r="H4" s="22" t="str">
        <f t="array" ref="H4">INDIRECT(ADDRESS(31,7))&amp;":"&amp;INDIRECT(ADDRESS(31,6))</f>
        <v>7:10</v>
      </c>
      <c r="I4" s="22" t="str">
        <f t="array" ref="I4">INDIRECT(ADDRESS(36,6))&amp;":"&amp;INDIRECT(ADDRESS(36,7))</f>
        <v>13:10</v>
      </c>
      <c r="J4" s="22" t="str">
        <f t="array" ref="J4">INDIRECT(ADDRESS(42,7))&amp;":"&amp;INDIRECT(ADDRESS(42,6))</f>
        <v>13:9</v>
      </c>
      <c r="K4" s="23" t="str">
        <f t="array" ref="K4">INDIRECT(ADDRESS(20,6))&amp;":"&amp;INDIRECT(ADDRESS(20,7))</f>
        <v>8:13</v>
      </c>
      <c r="L4" s="24">
        <f>IF(COUNT(F5:K5)=0,"",COUNTIF(F5:K5,"&gt;0")+0.5*COUNTIF(F5:K5,0))</f>
        <v>2</v>
      </c>
      <c r="M4" s="25"/>
      <c r="N4" s="26">
        <v>5.0</v>
      </c>
    </row>
    <row r="5">
      <c r="A5" s="8"/>
      <c r="B5" s="27"/>
      <c r="C5" s="28"/>
      <c r="D5" s="29"/>
      <c r="E5" s="30"/>
      <c r="F5" s="31" t="s">
        <v>66</v>
      </c>
      <c r="G5" s="32">
        <f t="array" ref="G5">IF(LEN(INDIRECT(ADDRESS(ROW()-1, COLUMN())))=1,"",INDIRECT(ADDRESS(27,6))-INDIRECT(ADDRESS(27,7)))</f>
        <v>-1</v>
      </c>
      <c r="H5" s="32">
        <f t="array" ref="H5">IF(LEN(INDIRECT(ADDRESS(ROW()-1, COLUMN())))=1,"",INDIRECT(ADDRESS(31,7))-INDIRECT(ADDRESS(31,6)))</f>
        <v>-3</v>
      </c>
      <c r="I5" s="32">
        <f t="array" ref="I5">IF(LEN(INDIRECT(ADDRESS(ROW()-1, COLUMN())))=1,"",INDIRECT(ADDRESS(36,6))-INDIRECT(ADDRESS(36,7)))</f>
        <v>3</v>
      </c>
      <c r="J5" s="32">
        <f t="array" ref="J5">IF(LEN(INDIRECT(ADDRESS(ROW()-1, COLUMN())))=1,"",INDIRECT(ADDRESS(42,7))-INDIRECT(ADDRESS(42,6)))</f>
        <v>4</v>
      </c>
      <c r="K5" s="33">
        <f t="array" ref="K5">IF(LEN(INDIRECT(ADDRESS(ROW()-1, COLUMN())))=1,"",INDIRECT(ADDRESS(20,6))-INDIRECT(ADDRESS(20,7)))</f>
        <v>-5</v>
      </c>
      <c r="L5" s="29"/>
      <c r="M5" s="32">
        <f>IF(COUNT(F5:K5)=0,"",SUM(F5:K5))</f>
        <v>-2</v>
      </c>
      <c r="N5" s="34"/>
    </row>
    <row r="6">
      <c r="A6" s="8"/>
      <c r="B6" s="35">
        <v>2.0</v>
      </c>
      <c r="C6" s="36" t="s">
        <v>94</v>
      </c>
      <c r="D6" s="37"/>
      <c r="E6" s="38"/>
      <c r="F6" s="39" t="str">
        <f t="array" ref="F6">INDIRECT(ADDRESS(27,7))&amp;":"&amp;INDIRECT(ADDRESS(27,6))</f>
        <v>12:11</v>
      </c>
      <c r="G6" s="40" t="s">
        <v>66</v>
      </c>
      <c r="H6" s="41" t="str">
        <f t="array" ref="H6">INDIRECT(ADDRESS(37,6))&amp;":"&amp;INDIRECT(ADDRESS(37,7))</f>
        <v>9:8</v>
      </c>
      <c r="I6" s="41" t="str">
        <f t="array" ref="I6">INDIRECT(ADDRESS(41,7))&amp;":"&amp;INDIRECT(ADDRESS(41,6))</f>
        <v>3:13</v>
      </c>
      <c r="J6" s="41" t="str">
        <f t="array" ref="J6">INDIRECT(ADDRESS(21,6))&amp;":"&amp;INDIRECT(ADDRESS(21,7))</f>
        <v>8:10</v>
      </c>
      <c r="K6" s="42" t="str">
        <f t="array" ref="K6">INDIRECT(ADDRESS(30,6))&amp;":"&amp;INDIRECT(ADDRESS(30,7))</f>
        <v>10:13</v>
      </c>
      <c r="L6" s="43">
        <f>IF(COUNT(F7:K7)=0,"",COUNTIF(F7:K7,"&gt;0")+0.5*COUNTIF(F7:K7,0))</f>
        <v>2</v>
      </c>
      <c r="M6" s="32"/>
      <c r="N6" s="44">
        <v>3.0</v>
      </c>
    </row>
    <row r="7">
      <c r="A7" s="8"/>
      <c r="B7" s="27"/>
      <c r="C7" s="28"/>
      <c r="D7" s="29"/>
      <c r="E7" s="30"/>
      <c r="F7" s="45">
        <f t="array" ref="F7">IF(LEN(INDIRECT(ADDRESS(ROW()-1, COLUMN())))=1,"",INDIRECT(ADDRESS(27,7))-INDIRECT(ADDRESS(27,6)))</f>
        <v>1</v>
      </c>
      <c r="G7" s="46" t="s">
        <v>66</v>
      </c>
      <c r="H7" s="32">
        <f t="array" ref="H7">IF(LEN(INDIRECT(ADDRESS(ROW()-1, COLUMN())))=1,"",INDIRECT(ADDRESS(37,6))-INDIRECT(ADDRESS(37,7)))</f>
        <v>1</v>
      </c>
      <c r="I7" s="32">
        <f t="array" ref="I7">IF(LEN(INDIRECT(ADDRESS(ROW()-1, COLUMN())))=1,"",INDIRECT(ADDRESS(41,7))-INDIRECT(ADDRESS(41,6)))</f>
        <v>-10</v>
      </c>
      <c r="J7" s="32">
        <f t="array" ref="J7">IF(LEN(INDIRECT(ADDRESS(ROW()-1, COLUMN())))=1,"",INDIRECT(ADDRESS(21,6))-INDIRECT(ADDRESS(21,7)))</f>
        <v>-2</v>
      </c>
      <c r="K7" s="33">
        <f t="array" ref="K7">IF(LEN(INDIRECT(ADDRESS(ROW()-1, COLUMN())))=1,"",INDIRECT(ADDRESS(30,6))-INDIRECT(ADDRESS(30,7)))</f>
        <v>-3</v>
      </c>
      <c r="L7" s="29"/>
      <c r="M7" s="32">
        <f>IF(COUNT(F7:K7)=0,"",SUM(F7:K7))</f>
        <v>-13</v>
      </c>
      <c r="N7" s="34"/>
    </row>
    <row r="8">
      <c r="A8" s="8"/>
      <c r="B8" s="35">
        <v>3.0</v>
      </c>
      <c r="C8" s="36" t="s">
        <v>95</v>
      </c>
      <c r="D8" s="37"/>
      <c r="E8" s="38"/>
      <c r="F8" s="39" t="str">
        <f t="array" ref="F8">INDIRECT(ADDRESS(31,6))&amp;":"&amp;INDIRECT(ADDRESS(31,7))</f>
        <v>10:7</v>
      </c>
      <c r="G8" s="41" t="str">
        <f t="array" ref="G8">INDIRECT(ADDRESS(37,7))&amp;":"&amp;INDIRECT(ADDRESS(37,6))</f>
        <v>8:9</v>
      </c>
      <c r="H8" s="40" t="s">
        <v>66</v>
      </c>
      <c r="I8" s="41" t="str">
        <f t="array" ref="I8">INDIRECT(ADDRESS(22,6))&amp;":"&amp;INDIRECT(ADDRESS(22,7))</f>
        <v>8:7</v>
      </c>
      <c r="J8" s="41" t="str">
        <f t="array" ref="J8">INDIRECT(ADDRESS(26,7))&amp;":"&amp;INDIRECT(ADDRESS(26,6))</f>
        <v>4:6</v>
      </c>
      <c r="K8" s="42" t="str">
        <f t="array" ref="K8">INDIRECT(ADDRESS(40,6))&amp;":"&amp;INDIRECT(ADDRESS(40,7))</f>
        <v>5:10</v>
      </c>
      <c r="L8" s="43">
        <f>IF(COUNT(F9:K9)=0,"",COUNTIF(F9:K9,"&gt;0")+0.5*COUNTIF(F9:K9,0))</f>
        <v>2</v>
      </c>
      <c r="M8" s="32"/>
      <c r="N8" s="44">
        <v>4.0</v>
      </c>
    </row>
    <row r="9">
      <c r="A9" s="8"/>
      <c r="B9" s="27"/>
      <c r="C9" s="28"/>
      <c r="D9" s="29"/>
      <c r="E9" s="30"/>
      <c r="F9" s="45">
        <f t="array" ref="F9">IF(LEN(INDIRECT(ADDRESS(ROW()-1, COLUMN())))=1,"",INDIRECT(ADDRESS(31,6))-INDIRECT(ADDRESS(31,7)))</f>
        <v>3</v>
      </c>
      <c r="G9" s="32">
        <f t="array" ref="G9">IF(LEN(INDIRECT(ADDRESS(ROW()-1, COLUMN())))=1,"",INDIRECT(ADDRESS(37,7))-INDIRECT(ADDRESS(37,6)))</f>
        <v>-1</v>
      </c>
      <c r="H9" s="46" t="s">
        <v>66</v>
      </c>
      <c r="I9" s="32">
        <f t="array" ref="I9">IF(LEN(INDIRECT(ADDRESS(ROW()-1, COLUMN())))=1,"",INDIRECT(ADDRESS(22,6))-INDIRECT(ADDRESS(22,7)))</f>
        <v>1</v>
      </c>
      <c r="J9" s="32">
        <f t="array" ref="J9">IF(LEN(INDIRECT(ADDRESS(ROW()-1, COLUMN())))=1,"",INDIRECT(ADDRESS(26,7))-INDIRECT(ADDRESS(26,6)))</f>
        <v>-2</v>
      </c>
      <c r="K9" s="33">
        <f t="array" ref="K9">IF(LEN(INDIRECT(ADDRESS(ROW()-1, COLUMN())))=1,"",INDIRECT(ADDRESS(40,6))-INDIRECT(ADDRESS(40,7)))</f>
        <v>-5</v>
      </c>
      <c r="L9" s="29"/>
      <c r="M9" s="32">
        <f>IF(COUNT(F9:K9)=0,"",SUM(F9:K9))</f>
        <v>-4</v>
      </c>
      <c r="N9" s="34"/>
    </row>
    <row r="10">
      <c r="A10" s="8"/>
      <c r="B10" s="35">
        <v>4.0</v>
      </c>
      <c r="C10" s="48" t="s">
        <v>96</v>
      </c>
      <c r="D10" s="37"/>
      <c r="E10" s="38"/>
      <c r="F10" s="39" t="str">
        <f t="array" ref="F10">INDIRECT(ADDRESS(36,7))&amp;":"&amp;INDIRECT(ADDRESS(36,6))</f>
        <v>10:13</v>
      </c>
      <c r="G10" s="41" t="str">
        <f t="array" ref="G10">INDIRECT(ADDRESS(41,6))&amp;":"&amp;INDIRECT(ADDRESS(41,7))</f>
        <v>13:3</v>
      </c>
      <c r="H10" s="41" t="str">
        <f t="array" ref="H10">INDIRECT(ADDRESS(22,7))&amp;":"&amp;INDIRECT(ADDRESS(22,6))</f>
        <v>7:8</v>
      </c>
      <c r="I10" s="40" t="s">
        <v>66</v>
      </c>
      <c r="J10" s="41" t="str">
        <f t="array" ref="J10">INDIRECT(ADDRESS(32,6))&amp;":"&amp;INDIRECT(ADDRESS(32,7))</f>
        <v>4:13</v>
      </c>
      <c r="K10" s="42" t="str">
        <f t="array" ref="K10">INDIRECT(ADDRESS(25,7))&amp;":"&amp;INDIRECT(ADDRESS(25,6))</f>
        <v>3:10</v>
      </c>
      <c r="L10" s="43">
        <f>IF(COUNT(F11:K11)=0,"",COUNTIF(F11:K11,"&gt;0")+0.5*COUNTIF(F11:K11,0))</f>
        <v>1</v>
      </c>
      <c r="M10" s="32"/>
      <c r="N10" s="44">
        <v>6.0</v>
      </c>
    </row>
    <row r="11">
      <c r="A11" s="8"/>
      <c r="B11" s="27"/>
      <c r="C11" s="28"/>
      <c r="D11" s="29"/>
      <c r="E11" s="30"/>
      <c r="F11" s="45">
        <f t="array" ref="F11">IF(LEN(INDIRECT(ADDRESS(ROW()-1, COLUMN())))=1,"",INDIRECT(ADDRESS(36,7))-INDIRECT(ADDRESS(36,6)))</f>
        <v>-3</v>
      </c>
      <c r="G11" s="32">
        <f t="array" ref="G11">IF(LEN(INDIRECT(ADDRESS(ROW()-1, COLUMN())))=1,"",INDIRECT(ADDRESS(41,6))-INDIRECT(ADDRESS(41,7)))</f>
        <v>10</v>
      </c>
      <c r="H11" s="32">
        <f t="array" ref="H11">IF(LEN(INDIRECT(ADDRESS(ROW()-1, COLUMN())))=1,"",INDIRECT(ADDRESS(22,7))-INDIRECT(ADDRESS(22,6)))</f>
        <v>-1</v>
      </c>
      <c r="I11" s="46" t="s">
        <v>66</v>
      </c>
      <c r="J11" s="32">
        <f t="array" ref="J11">IF(LEN(INDIRECT(ADDRESS(ROW()-1, COLUMN())))=1,"",INDIRECT(ADDRESS(32,6))-INDIRECT(ADDRESS(32,7)))</f>
        <v>-9</v>
      </c>
      <c r="K11" s="33">
        <f t="array" ref="K11">IF(LEN(INDIRECT(ADDRESS(ROW()-1, COLUMN())))=1,"",INDIRECT(ADDRESS(25,7))-INDIRECT(ADDRESS(25,6)))</f>
        <v>-7</v>
      </c>
      <c r="L11" s="29"/>
      <c r="M11" s="32">
        <f>IF(COUNT(F11:K11)=0,"",SUM(F11:K11))</f>
        <v>-10</v>
      </c>
      <c r="N11" s="34"/>
    </row>
    <row r="12">
      <c r="A12" s="8"/>
      <c r="B12" s="35">
        <v>5.0</v>
      </c>
      <c r="C12" s="47" t="s">
        <v>97</v>
      </c>
      <c r="D12" s="37"/>
      <c r="E12" s="38"/>
      <c r="F12" s="39" t="str">
        <f t="array" ref="F12">INDIRECT(ADDRESS(42,6))&amp;":"&amp;INDIRECT(ADDRESS(42,7))</f>
        <v>9:13</v>
      </c>
      <c r="G12" s="41" t="str">
        <f t="array" ref="G12">INDIRECT(ADDRESS(21,7))&amp;":"&amp;INDIRECT(ADDRESS(21,6))</f>
        <v>10:8</v>
      </c>
      <c r="H12" s="41" t="str">
        <f t="array" ref="H12">INDIRECT(ADDRESS(26,6))&amp;":"&amp;INDIRECT(ADDRESS(26,7))</f>
        <v>6:4</v>
      </c>
      <c r="I12" s="41" t="str">
        <f t="array" ref="I12">INDIRECT(ADDRESS(32,7))&amp;":"&amp;INDIRECT(ADDRESS(32,6))</f>
        <v>13:4</v>
      </c>
      <c r="J12" s="40" t="s">
        <v>66</v>
      </c>
      <c r="K12" s="42" t="str">
        <f t="array" ref="K12">INDIRECT(ADDRESS(35,7))&amp;":"&amp;INDIRECT(ADDRESS(35,6))</f>
        <v>13:4</v>
      </c>
      <c r="L12" s="43">
        <f>IF(COUNT(F13:K13)=0,"",COUNTIF(F13:K13,"&gt;0")+0.5*COUNTIF(F13:K13,0))</f>
        <v>4</v>
      </c>
      <c r="M12" s="32"/>
      <c r="N12" s="44">
        <v>1.0</v>
      </c>
    </row>
    <row r="13">
      <c r="A13" s="8"/>
      <c r="B13" s="27"/>
      <c r="C13" s="28"/>
      <c r="D13" s="29"/>
      <c r="E13" s="30"/>
      <c r="F13" s="45">
        <f t="array" ref="F13">IF(LEN(INDIRECT(ADDRESS(ROW()-1, COLUMN())))=1,"",INDIRECT(ADDRESS(42,6))-INDIRECT(ADDRESS(42,7)))</f>
        <v>-4</v>
      </c>
      <c r="G13" s="32">
        <f t="array" ref="G13">IF(LEN(INDIRECT(ADDRESS(ROW()-1, COLUMN())))=1,"",INDIRECT(ADDRESS(21,7))-INDIRECT(ADDRESS(21,6)))</f>
        <v>2</v>
      </c>
      <c r="H13" s="32">
        <f t="array" ref="H13">IF(LEN(INDIRECT(ADDRESS(ROW()-1, COLUMN())))=1,"",INDIRECT(ADDRESS(26,6))-INDIRECT(ADDRESS(26,7)))</f>
        <v>2</v>
      </c>
      <c r="I13" s="32">
        <f t="array" ref="I13">IF(LEN(INDIRECT(ADDRESS(ROW()-1, COLUMN())))=1,"",INDIRECT(ADDRESS(32,7))-INDIRECT(ADDRESS(32,6)))</f>
        <v>9</v>
      </c>
      <c r="J13" s="46" t="s">
        <v>66</v>
      </c>
      <c r="K13" s="33">
        <f t="array" ref="K13">IF(LEN(INDIRECT(ADDRESS(ROW()-1, COLUMN())))=1,"",INDIRECT(ADDRESS(35,7))-INDIRECT(ADDRESS(35,6)))</f>
        <v>9</v>
      </c>
      <c r="L13" s="29"/>
      <c r="M13" s="32">
        <f>IF(COUNT(F13:K13)=0,"",SUM(F13:K13))</f>
        <v>18</v>
      </c>
      <c r="N13" s="34"/>
    </row>
    <row r="14">
      <c r="A14" s="8"/>
      <c r="B14" s="35">
        <v>6.0</v>
      </c>
      <c r="C14" s="47" t="s">
        <v>98</v>
      </c>
      <c r="D14" s="37"/>
      <c r="E14" s="38"/>
      <c r="F14" s="39" t="str">
        <f t="array" ref="F14">INDIRECT(ADDRESS(20,7))&amp;":"&amp;INDIRECT(ADDRESS(20,6))</f>
        <v>13:8</v>
      </c>
      <c r="G14" s="41" t="str">
        <f t="array" ref="G14">INDIRECT(ADDRESS(30,7))&amp;":"&amp;INDIRECT(ADDRESS(30,6))</f>
        <v>13:10</v>
      </c>
      <c r="H14" s="41" t="str">
        <f t="array" ref="H14">INDIRECT(ADDRESS(40,7))&amp;":"&amp;INDIRECT(ADDRESS(40,6))</f>
        <v>10:5</v>
      </c>
      <c r="I14" s="41" t="str">
        <f t="array" ref="I14">INDIRECT(ADDRESS(25,6))&amp;":"&amp;INDIRECT(ADDRESS(25,7))</f>
        <v>10:3</v>
      </c>
      <c r="J14" s="41" t="str">
        <f t="array" ref="J14">INDIRECT(ADDRESS(35,6))&amp;":"&amp;INDIRECT(ADDRESS(35,7))</f>
        <v>4:13</v>
      </c>
      <c r="K14" s="49" t="s">
        <v>66</v>
      </c>
      <c r="L14" s="43">
        <f>IF(COUNT(F15:K15)=0,"",COUNTIF(F15:K15,"&gt;0")+0.5*COUNTIF(F15:K15,0))</f>
        <v>4</v>
      </c>
      <c r="M14" s="32"/>
      <c r="N14" s="44">
        <v>2.0</v>
      </c>
    </row>
    <row r="15">
      <c r="A15" s="8"/>
      <c r="B15" s="50"/>
      <c r="C15" s="51"/>
      <c r="D15" s="52"/>
      <c r="E15" s="53"/>
      <c r="F15" s="54">
        <f t="array" ref="F15">IF(LEN(INDIRECT(ADDRESS(ROW()-1, COLUMN())))=1,"",INDIRECT(ADDRESS(20,7))-INDIRECT(ADDRESS(20,6)))</f>
        <v>5</v>
      </c>
      <c r="G15" s="55">
        <f t="array" ref="G15">IF(LEN(INDIRECT(ADDRESS(ROW()-1, COLUMN())))=1,"",INDIRECT(ADDRESS(30,7))-INDIRECT(ADDRESS(30,6)))</f>
        <v>3</v>
      </c>
      <c r="H15" s="55">
        <f t="array" ref="H15">IF(LEN(INDIRECT(ADDRESS(ROW()-1, COLUMN())))=1,"",INDIRECT(ADDRESS(40,7))-INDIRECT(ADDRESS(40,6)))</f>
        <v>5</v>
      </c>
      <c r="I15" s="55">
        <f t="array" ref="I15">IF(LEN(INDIRECT(ADDRESS(ROW()-1, COLUMN())))=1,"",INDIRECT(ADDRESS(25,6))-INDIRECT(ADDRESS(25,7)))</f>
        <v>7</v>
      </c>
      <c r="J15" s="55">
        <f t="array" ref="J15">IF(LEN(INDIRECT(ADDRESS(ROW()-1, COLUMN())))=1,"",INDIRECT(ADDRESS(35,6))-INDIRECT(ADDRESS(35,7)))</f>
        <v>-9</v>
      </c>
      <c r="K15" s="56" t="s">
        <v>66</v>
      </c>
      <c r="L15" s="52"/>
      <c r="M15" s="55">
        <f>IF(COUNT(F15:K15)=0,"",SUM(F15:K15))</f>
        <v>11</v>
      </c>
      <c r="N15" s="57"/>
    </row>
    <row r="16">
      <c r="A16" s="8"/>
    </row>
    <row r="17">
      <c r="A17" s="8"/>
    </row>
    <row r="18">
      <c r="A18" s="8"/>
    </row>
    <row r="19">
      <c r="A19" s="58"/>
      <c r="B19" s="59" t="s">
        <v>72</v>
      </c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</row>
    <row r="20">
      <c r="A20" s="58"/>
      <c r="B20" s="61">
        <v>1.0</v>
      </c>
      <c r="C20" s="62" t="str">
        <f t="shared" ref="C20:C22" si="1">IF(ISBLANK(INDIRECT(ADDRESS(B20*2+2,3))),"",INDIRECT(ADDRESS(B20*2+2,3)))</f>
        <v>Трутнев, Вахрушев</v>
      </c>
      <c r="D20" s="29"/>
      <c r="E20" s="30"/>
      <c r="F20" s="63">
        <v>8.0</v>
      </c>
      <c r="G20" s="64">
        <v>13.0</v>
      </c>
      <c r="H20" s="65" t="str">
        <f t="shared" ref="H20:H22" si="2">IF(ISBLANK(INDIRECT(ADDRESS(K20*2+2,3))),"",INDIRECT(ADDRESS(K20*2+2,3)))</f>
        <v>Филатов, Жака</v>
      </c>
      <c r="I20" s="29"/>
      <c r="J20" s="29"/>
      <c r="K20" s="61">
        <v>6.0</v>
      </c>
      <c r="L20" s="66" t="s">
        <v>73</v>
      </c>
      <c r="M20" s="59">
        <v>4.0</v>
      </c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</row>
    <row r="21" ht="15.75" customHeight="1">
      <c r="A21" s="58"/>
      <c r="B21" s="61">
        <v>2.0</v>
      </c>
      <c r="C21" s="62" t="str">
        <f t="shared" si="1"/>
        <v>Шапкин, Кравцов</v>
      </c>
      <c r="D21" s="29"/>
      <c r="E21" s="30"/>
      <c r="F21" s="63">
        <v>8.0</v>
      </c>
      <c r="G21" s="64">
        <v>10.0</v>
      </c>
      <c r="H21" s="65" t="str">
        <f t="shared" si="2"/>
        <v>Иванов, Кузьмин</v>
      </c>
      <c r="I21" s="29"/>
      <c r="J21" s="29"/>
      <c r="K21" s="61">
        <v>5.0</v>
      </c>
      <c r="L21" s="66" t="s">
        <v>73</v>
      </c>
      <c r="M21" s="59">
        <v>5.0</v>
      </c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</row>
    <row r="22" ht="15.75" customHeight="1">
      <c r="A22" s="58"/>
      <c r="B22" s="61">
        <v>3.0</v>
      </c>
      <c r="C22" s="62" t="str">
        <f t="shared" si="1"/>
        <v>Поляков, Смирнов</v>
      </c>
      <c r="D22" s="29"/>
      <c r="E22" s="30"/>
      <c r="F22" s="63">
        <v>8.0</v>
      </c>
      <c r="G22" s="64">
        <v>7.0</v>
      </c>
      <c r="H22" s="65" t="str">
        <f t="shared" si="2"/>
        <v>Рядовиков, Шундрин М</v>
      </c>
      <c r="I22" s="29"/>
      <c r="J22" s="29"/>
      <c r="K22" s="61">
        <v>4.0</v>
      </c>
      <c r="L22" s="66" t="s">
        <v>73</v>
      </c>
      <c r="M22" s="59">
        <v>6.0</v>
      </c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ht="15.75" customHeight="1">
      <c r="A23" s="58"/>
      <c r="B23" s="60"/>
      <c r="C23" s="60"/>
      <c r="D23" s="60"/>
      <c r="E23" s="60"/>
      <c r="F23" s="60"/>
      <c r="G23" s="60"/>
      <c r="H23" s="60"/>
      <c r="I23" s="60"/>
      <c r="J23" s="60"/>
      <c r="K23" s="60"/>
      <c r="L23" s="60"/>
      <c r="M23" s="67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ht="15.75" customHeight="1">
      <c r="A24" s="58"/>
      <c r="B24" s="59" t="s">
        <v>74</v>
      </c>
      <c r="L24" s="60"/>
      <c r="M24" s="67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ht="15.75" customHeight="1">
      <c r="A25" s="58"/>
      <c r="B25" s="61">
        <v>6.0</v>
      </c>
      <c r="C25" s="62" t="str">
        <f t="shared" ref="C25:C27" si="3">IF(ISBLANK(INDIRECT(ADDRESS(B25*2+2,3))),"",INDIRECT(ADDRESS(B25*2+2,3)))</f>
        <v>Филатов, Жака</v>
      </c>
      <c r="D25" s="29"/>
      <c r="E25" s="30"/>
      <c r="F25" s="63">
        <v>10.0</v>
      </c>
      <c r="G25" s="64">
        <v>3.0</v>
      </c>
      <c r="H25" s="65" t="str">
        <f t="shared" ref="H25:H27" si="4">IF(ISBLANK(INDIRECT(ADDRESS(K25*2+2,3))),"",INDIRECT(ADDRESS(K25*2+2,3)))</f>
        <v>Рядовиков, Шундрин М</v>
      </c>
      <c r="I25" s="29"/>
      <c r="J25" s="29"/>
      <c r="K25" s="61">
        <v>4.0</v>
      </c>
      <c r="L25" s="66" t="s">
        <v>73</v>
      </c>
      <c r="M25" s="59">
        <v>1.0</v>
      </c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</row>
    <row r="26" ht="15.75" customHeight="1">
      <c r="A26" s="58"/>
      <c r="B26" s="61">
        <v>5.0</v>
      </c>
      <c r="C26" s="62" t="str">
        <f t="shared" si="3"/>
        <v>Иванов, Кузьмин</v>
      </c>
      <c r="D26" s="29"/>
      <c r="E26" s="30"/>
      <c r="F26" s="63">
        <v>6.0</v>
      </c>
      <c r="G26" s="64">
        <v>4.0</v>
      </c>
      <c r="H26" s="65" t="str">
        <f t="shared" si="4"/>
        <v>Поляков, Смирнов</v>
      </c>
      <c r="I26" s="29"/>
      <c r="J26" s="29"/>
      <c r="K26" s="61">
        <v>3.0</v>
      </c>
      <c r="L26" s="66" t="s">
        <v>73</v>
      </c>
      <c r="M26" s="59">
        <v>2.0</v>
      </c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</row>
    <row r="27" ht="15.75" customHeight="1">
      <c r="A27" s="58"/>
      <c r="B27" s="61">
        <v>1.0</v>
      </c>
      <c r="C27" s="62" t="str">
        <f t="shared" si="3"/>
        <v>Трутнев, Вахрушев</v>
      </c>
      <c r="D27" s="29"/>
      <c r="E27" s="30"/>
      <c r="F27" s="63">
        <v>11.0</v>
      </c>
      <c r="G27" s="64">
        <v>12.0</v>
      </c>
      <c r="H27" s="65" t="str">
        <f t="shared" si="4"/>
        <v>Шапкин, Кравцов</v>
      </c>
      <c r="I27" s="29"/>
      <c r="J27" s="29"/>
      <c r="K27" s="61">
        <v>2.0</v>
      </c>
      <c r="L27" s="66" t="s">
        <v>73</v>
      </c>
      <c r="M27" s="59">
        <v>3.0</v>
      </c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</row>
    <row r="28" ht="15.75" customHeight="1">
      <c r="A28" s="58"/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7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</row>
    <row r="29" ht="15.75" customHeight="1">
      <c r="A29" s="58"/>
      <c r="B29" s="59" t="s">
        <v>75</v>
      </c>
      <c r="L29" s="60"/>
      <c r="M29" s="67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</row>
    <row r="30" ht="15.75" customHeight="1">
      <c r="A30" s="58"/>
      <c r="B30" s="61">
        <v>2.0</v>
      </c>
      <c r="C30" s="62" t="str">
        <f t="shared" ref="C30:C32" si="5">IF(ISBLANK(INDIRECT(ADDRESS(B30*2+2,3))),"",INDIRECT(ADDRESS(B30*2+2,3)))</f>
        <v>Шапкин, Кравцов</v>
      </c>
      <c r="D30" s="29"/>
      <c r="E30" s="30"/>
      <c r="F30" s="63">
        <v>10.0</v>
      </c>
      <c r="G30" s="64">
        <v>13.0</v>
      </c>
      <c r="H30" s="65" t="str">
        <f t="shared" ref="H30:H32" si="6">IF(ISBLANK(INDIRECT(ADDRESS(K30*2+2,3))),"",INDIRECT(ADDRESS(K30*2+2,3)))</f>
        <v>Филатов, Жака</v>
      </c>
      <c r="I30" s="29"/>
      <c r="J30" s="29"/>
      <c r="K30" s="61">
        <v>6.0</v>
      </c>
      <c r="L30" s="66" t="s">
        <v>73</v>
      </c>
      <c r="M30" s="59">
        <v>6.0</v>
      </c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</row>
    <row r="31" ht="15.75" customHeight="1">
      <c r="A31" s="58"/>
      <c r="B31" s="61">
        <v>3.0</v>
      </c>
      <c r="C31" s="62" t="str">
        <f t="shared" si="5"/>
        <v>Поляков, Смирнов</v>
      </c>
      <c r="D31" s="29"/>
      <c r="E31" s="30"/>
      <c r="F31" s="63">
        <v>10.0</v>
      </c>
      <c r="G31" s="64">
        <v>7.0</v>
      </c>
      <c r="H31" s="65" t="str">
        <f t="shared" si="6"/>
        <v>Трутнев, Вахрушев</v>
      </c>
      <c r="I31" s="29"/>
      <c r="J31" s="29"/>
      <c r="K31" s="61">
        <v>1.0</v>
      </c>
      <c r="L31" s="66" t="s">
        <v>73</v>
      </c>
      <c r="M31" s="59">
        <v>5.0</v>
      </c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</row>
    <row r="32" ht="15.75" customHeight="1">
      <c r="A32" s="58"/>
      <c r="B32" s="61">
        <v>4.0</v>
      </c>
      <c r="C32" s="62" t="str">
        <f t="shared" si="5"/>
        <v>Рядовиков, Шундрин М</v>
      </c>
      <c r="D32" s="29"/>
      <c r="E32" s="30"/>
      <c r="F32" s="63">
        <v>4.0</v>
      </c>
      <c r="G32" s="64">
        <v>13.0</v>
      </c>
      <c r="H32" s="65" t="str">
        <f t="shared" si="6"/>
        <v>Иванов, Кузьмин</v>
      </c>
      <c r="I32" s="29"/>
      <c r="J32" s="29"/>
      <c r="K32" s="61">
        <v>5.0</v>
      </c>
      <c r="L32" s="66" t="s">
        <v>73</v>
      </c>
      <c r="M32" s="59">
        <v>4.0</v>
      </c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</row>
    <row r="33" ht="15.75" customHeight="1">
      <c r="A33" s="58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7"/>
      <c r="N33" s="60"/>
      <c r="O33" s="60"/>
      <c r="P33" s="60"/>
      <c r="Q33" s="60"/>
      <c r="R33" s="60"/>
      <c r="S33" s="60"/>
      <c r="T33" s="60"/>
      <c r="U33" s="60"/>
      <c r="V33" s="60"/>
      <c r="W33" s="60"/>
      <c r="X33" s="60"/>
      <c r="Y33" s="60"/>
      <c r="Z33" s="60"/>
    </row>
    <row r="34" ht="15.75" customHeight="1">
      <c r="A34" s="58"/>
      <c r="B34" s="59" t="s">
        <v>76</v>
      </c>
      <c r="L34" s="60"/>
      <c r="M34" s="67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</row>
    <row r="35" ht="15.75" customHeight="1">
      <c r="A35" s="58"/>
      <c r="B35" s="61">
        <v>6.0</v>
      </c>
      <c r="C35" s="62" t="str">
        <f t="shared" ref="C35:C37" si="7">IF(ISBLANK(INDIRECT(ADDRESS(B35*2+2,3))),"",INDIRECT(ADDRESS(B35*2+2,3)))</f>
        <v>Филатов, Жака</v>
      </c>
      <c r="D35" s="29"/>
      <c r="E35" s="30"/>
      <c r="F35" s="63">
        <v>4.0</v>
      </c>
      <c r="G35" s="64">
        <v>13.0</v>
      </c>
      <c r="H35" s="65" t="str">
        <f t="shared" ref="H35:H37" si="8">IF(ISBLANK(INDIRECT(ADDRESS(K35*2+2,3))),"",INDIRECT(ADDRESS(K35*2+2,3)))</f>
        <v>Иванов, Кузьмин</v>
      </c>
      <c r="I35" s="29"/>
      <c r="J35" s="29"/>
      <c r="K35" s="61">
        <v>5.0</v>
      </c>
      <c r="L35" s="66" t="s">
        <v>73</v>
      </c>
      <c r="M35" s="59">
        <v>3.0</v>
      </c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</row>
    <row r="36" ht="15.75" customHeight="1">
      <c r="A36" s="58"/>
      <c r="B36" s="61">
        <v>1.0</v>
      </c>
      <c r="C36" s="62" t="str">
        <f t="shared" si="7"/>
        <v>Трутнев, Вахрушев</v>
      </c>
      <c r="D36" s="29"/>
      <c r="E36" s="30"/>
      <c r="F36" s="63">
        <v>13.0</v>
      </c>
      <c r="G36" s="64">
        <v>10.0</v>
      </c>
      <c r="H36" s="65" t="str">
        <f t="shared" si="8"/>
        <v>Рядовиков, Шундрин М</v>
      </c>
      <c r="I36" s="29"/>
      <c r="J36" s="29"/>
      <c r="K36" s="61">
        <v>4.0</v>
      </c>
      <c r="L36" s="66" t="s">
        <v>73</v>
      </c>
      <c r="M36" s="59">
        <v>2.0</v>
      </c>
      <c r="N36" s="60"/>
      <c r="O36" s="60"/>
      <c r="P36" s="60"/>
      <c r="Q36" s="60"/>
      <c r="R36" s="60"/>
      <c r="S36" s="60"/>
      <c r="T36" s="60"/>
      <c r="U36" s="60"/>
      <c r="V36" s="60"/>
      <c r="W36" s="60"/>
      <c r="X36" s="60"/>
      <c r="Y36" s="60"/>
      <c r="Z36" s="60"/>
    </row>
    <row r="37" ht="15.75" customHeight="1">
      <c r="A37" s="58"/>
      <c r="B37" s="61">
        <v>2.0</v>
      </c>
      <c r="C37" s="62" t="str">
        <f t="shared" si="7"/>
        <v>Шапкин, Кравцов</v>
      </c>
      <c r="D37" s="29"/>
      <c r="E37" s="30"/>
      <c r="F37" s="63">
        <v>9.0</v>
      </c>
      <c r="G37" s="64">
        <v>8.0</v>
      </c>
      <c r="H37" s="65" t="str">
        <f t="shared" si="8"/>
        <v>Поляков, Смирнов</v>
      </c>
      <c r="I37" s="29"/>
      <c r="J37" s="29"/>
      <c r="K37" s="61">
        <v>3.0</v>
      </c>
      <c r="L37" s="66" t="s">
        <v>73</v>
      </c>
      <c r="M37" s="59">
        <v>1.0</v>
      </c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</row>
    <row r="38" ht="15.75" customHeight="1">
      <c r="A38" s="58"/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7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</row>
    <row r="39" ht="15.75" customHeight="1">
      <c r="A39" s="58"/>
      <c r="B39" s="59" t="s">
        <v>77</v>
      </c>
      <c r="L39" s="60"/>
      <c r="M39" s="67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</row>
    <row r="40" ht="15.75" customHeight="1">
      <c r="A40" s="58"/>
      <c r="B40" s="61">
        <v>3.0</v>
      </c>
      <c r="C40" s="62" t="str">
        <f t="shared" ref="C40:C42" si="9">IF(ISBLANK(INDIRECT(ADDRESS(B40*2+2,3))),"",INDIRECT(ADDRESS(B40*2+2,3)))</f>
        <v>Поляков, Смирнов</v>
      </c>
      <c r="D40" s="29"/>
      <c r="E40" s="30"/>
      <c r="F40" s="63">
        <v>5.0</v>
      </c>
      <c r="G40" s="64">
        <v>10.0</v>
      </c>
      <c r="H40" s="65" t="str">
        <f t="shared" ref="H40:H42" si="10">IF(ISBLANK(INDIRECT(ADDRESS(K40*2+2,3))),"",INDIRECT(ADDRESS(K40*2+2,3)))</f>
        <v>Филатов, Жака</v>
      </c>
      <c r="I40" s="29"/>
      <c r="J40" s="29"/>
      <c r="K40" s="61">
        <v>6.0</v>
      </c>
      <c r="L40" s="66" t="s">
        <v>73</v>
      </c>
      <c r="M40" s="59">
        <v>4.0</v>
      </c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</row>
    <row r="41" ht="15.75" customHeight="1">
      <c r="A41" s="58"/>
      <c r="B41" s="61">
        <v>4.0</v>
      </c>
      <c r="C41" s="62" t="str">
        <f t="shared" si="9"/>
        <v>Рядовиков, Шундрин М</v>
      </c>
      <c r="D41" s="29"/>
      <c r="E41" s="30"/>
      <c r="F41" s="63">
        <v>13.0</v>
      </c>
      <c r="G41" s="64">
        <v>3.0</v>
      </c>
      <c r="H41" s="65" t="str">
        <f t="shared" si="10"/>
        <v>Шапкин, Кравцов</v>
      </c>
      <c r="I41" s="29"/>
      <c r="J41" s="29"/>
      <c r="K41" s="61">
        <v>2.0</v>
      </c>
      <c r="L41" s="66" t="s">
        <v>73</v>
      </c>
      <c r="M41" s="59">
        <v>5.0</v>
      </c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</row>
    <row r="42" ht="15.75" customHeight="1">
      <c r="A42" s="58"/>
      <c r="B42" s="61">
        <v>5.0</v>
      </c>
      <c r="C42" s="62" t="str">
        <f t="shared" si="9"/>
        <v>Иванов, Кузьмин</v>
      </c>
      <c r="D42" s="29"/>
      <c r="E42" s="30"/>
      <c r="F42" s="63">
        <v>9.0</v>
      </c>
      <c r="G42" s="64">
        <v>13.0</v>
      </c>
      <c r="H42" s="65" t="str">
        <f t="shared" si="10"/>
        <v>Трутнев, Вахрушев</v>
      </c>
      <c r="I42" s="29"/>
      <c r="J42" s="29"/>
      <c r="K42" s="61">
        <v>1.0</v>
      </c>
      <c r="L42" s="66" t="s">
        <v>73</v>
      </c>
      <c r="M42" s="59">
        <v>6.0</v>
      </c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</row>
    <row r="43" ht="15.75" customHeight="1">
      <c r="A43" s="8"/>
    </row>
    <row r="44" ht="15.75" customHeight="1">
      <c r="A44" s="8"/>
    </row>
    <row r="45" ht="15.75" customHeight="1">
      <c r="A45" s="8"/>
    </row>
    <row r="46" ht="15.75" customHeight="1">
      <c r="A46" s="8"/>
    </row>
    <row r="47" ht="15.75" customHeight="1">
      <c r="A47" s="8"/>
    </row>
    <row r="48" ht="15.75" customHeight="1">
      <c r="A48" s="8"/>
    </row>
    <row r="49" ht="15.75" customHeight="1">
      <c r="A49" s="8"/>
    </row>
    <row r="50" ht="15.75" customHeight="1">
      <c r="A50" s="8"/>
    </row>
    <row r="51" ht="15.75" customHeight="1">
      <c r="A51" s="8"/>
    </row>
    <row r="52" ht="15.75" customHeight="1">
      <c r="A52" s="8"/>
    </row>
    <row r="53" ht="15.75" customHeight="1">
      <c r="A53" s="8"/>
    </row>
    <row r="54" ht="15.75" customHeight="1">
      <c r="A54" s="8"/>
    </row>
    <row r="55" ht="15.75" customHeight="1">
      <c r="A55" s="8"/>
    </row>
    <row r="56" ht="15.75" customHeight="1">
      <c r="A56" s="8"/>
    </row>
    <row r="57" ht="15.75" customHeight="1">
      <c r="A57" s="8"/>
    </row>
    <row r="58" ht="15.75" customHeight="1">
      <c r="A58" s="8"/>
    </row>
    <row r="59" ht="15.75" customHeight="1">
      <c r="A59" s="8"/>
    </row>
    <row r="60" ht="15.75" customHeight="1">
      <c r="A60" s="8"/>
    </row>
    <row r="61" ht="15.75" customHeight="1">
      <c r="A61" s="8"/>
    </row>
    <row r="62" ht="15.75" customHeight="1">
      <c r="A62" s="8"/>
    </row>
    <row r="63" ht="15.75" customHeight="1">
      <c r="A63" s="8"/>
    </row>
    <row r="64" ht="15.75" customHeight="1">
      <c r="A64" s="8"/>
    </row>
    <row r="65" ht="15.75" customHeight="1">
      <c r="A65" s="8"/>
    </row>
    <row r="66" ht="15.75" customHeight="1">
      <c r="A66" s="8"/>
    </row>
    <row r="67" ht="15.75" customHeight="1">
      <c r="A67" s="8"/>
    </row>
    <row r="68" ht="15.75" customHeight="1">
      <c r="A68" s="8"/>
    </row>
    <row r="69" ht="15.75" customHeight="1">
      <c r="A69" s="8"/>
    </row>
    <row r="70" ht="15.75" customHeight="1">
      <c r="A70" s="8"/>
    </row>
    <row r="71" ht="15.75" customHeight="1">
      <c r="A71" s="8"/>
    </row>
    <row r="72" ht="15.75" customHeight="1">
      <c r="A72" s="8"/>
    </row>
    <row r="73" ht="15.75" customHeight="1">
      <c r="A73" s="8"/>
    </row>
    <row r="74" ht="15.75" customHeight="1">
      <c r="A74" s="8"/>
    </row>
    <row r="75" ht="15.75" customHeight="1">
      <c r="A75" s="8"/>
    </row>
    <row r="76" ht="15.75" customHeight="1">
      <c r="A76" s="8"/>
    </row>
    <row r="77" ht="15.75" customHeight="1">
      <c r="A77" s="8"/>
    </row>
    <row r="78" ht="15.75" customHeight="1">
      <c r="A78" s="8"/>
    </row>
    <row r="79" ht="15.75" customHeight="1">
      <c r="A79" s="8"/>
    </row>
    <row r="80" ht="15.75" customHeight="1">
      <c r="A80" s="8"/>
    </row>
    <row r="81" ht="15.75" customHeight="1">
      <c r="A81" s="8"/>
    </row>
    <row r="82" ht="15.75" customHeight="1">
      <c r="A82" s="8"/>
    </row>
    <row r="83" ht="15.75" customHeight="1">
      <c r="A83" s="8"/>
    </row>
    <row r="84" ht="15.75" customHeight="1">
      <c r="A84" s="8"/>
    </row>
    <row r="85" ht="15.75" customHeight="1">
      <c r="A85" s="8"/>
    </row>
    <row r="86" ht="15.75" customHeight="1">
      <c r="A86" s="8"/>
    </row>
    <row r="87" ht="15.75" customHeight="1">
      <c r="A87" s="8"/>
    </row>
    <row r="88" ht="15.75" customHeight="1">
      <c r="A88" s="8"/>
    </row>
    <row r="89" ht="15.75" customHeight="1">
      <c r="A89" s="8"/>
    </row>
    <row r="90" ht="15.75" customHeight="1">
      <c r="A90" s="8"/>
    </row>
    <row r="91" ht="15.75" customHeight="1">
      <c r="A91" s="8"/>
    </row>
    <row r="92" ht="15.75" customHeight="1">
      <c r="A92" s="8"/>
    </row>
    <row r="93" ht="15.75" customHeight="1">
      <c r="A93" s="8"/>
    </row>
    <row r="94" ht="15.75" customHeight="1">
      <c r="A94" s="8"/>
    </row>
    <row r="95" ht="15.75" customHeight="1">
      <c r="A95" s="8"/>
    </row>
    <row r="96" ht="15.75" customHeight="1">
      <c r="A96" s="8"/>
    </row>
    <row r="97" ht="15.75" customHeight="1">
      <c r="A97" s="8"/>
    </row>
    <row r="98" ht="15.75" customHeight="1">
      <c r="A98" s="8"/>
    </row>
    <row r="99" ht="15.75" customHeight="1">
      <c r="A99" s="8"/>
    </row>
    <row r="100" ht="15.75" customHeight="1">
      <c r="A100" s="8"/>
    </row>
    <row r="101" ht="15.75" customHeight="1">
      <c r="A101" s="8"/>
    </row>
    <row r="102" ht="15.75" customHeight="1">
      <c r="A102" s="8"/>
    </row>
    <row r="103" ht="15.75" customHeight="1">
      <c r="A103" s="8"/>
    </row>
    <row r="104" ht="15.75" customHeight="1">
      <c r="A104" s="8"/>
    </row>
    <row r="105" ht="15.75" customHeight="1">
      <c r="A105" s="8"/>
    </row>
    <row r="106" ht="15.75" customHeight="1">
      <c r="A106" s="8"/>
    </row>
    <row r="107" ht="15.75" customHeight="1">
      <c r="A107" s="8"/>
    </row>
    <row r="108" ht="15.75" customHeight="1">
      <c r="A108" s="8"/>
    </row>
    <row r="109" ht="15.75" customHeight="1">
      <c r="A109" s="8"/>
    </row>
    <row r="110" ht="15.75" customHeight="1">
      <c r="A110" s="8"/>
    </row>
    <row r="111" ht="15.75" customHeight="1">
      <c r="A111" s="8"/>
    </row>
    <row r="112" ht="15.75" customHeight="1">
      <c r="A112" s="8"/>
    </row>
    <row r="113" ht="15.75" customHeight="1">
      <c r="A113" s="8"/>
    </row>
    <row r="114" ht="15.75" customHeight="1">
      <c r="A114" s="8"/>
    </row>
    <row r="115" ht="15.75" customHeight="1">
      <c r="A115" s="8"/>
    </row>
    <row r="116" ht="15.75" customHeight="1">
      <c r="A116" s="8"/>
    </row>
    <row r="117" ht="15.75" customHeight="1">
      <c r="A117" s="8"/>
    </row>
    <row r="118" ht="15.75" customHeight="1">
      <c r="A118" s="8"/>
    </row>
    <row r="119" ht="15.75" customHeight="1">
      <c r="A119" s="8"/>
    </row>
    <row r="120" ht="15.75" customHeight="1">
      <c r="A120" s="8"/>
    </row>
    <row r="121" ht="15.75" customHeight="1">
      <c r="A121" s="8"/>
    </row>
    <row r="122" ht="15.75" customHeight="1">
      <c r="A122" s="8"/>
    </row>
    <row r="123" ht="15.75" customHeight="1">
      <c r="A123" s="8"/>
    </row>
    <row r="124" ht="15.75" customHeight="1">
      <c r="A124" s="8"/>
    </row>
    <row r="125" ht="15.75" customHeight="1">
      <c r="A125" s="8"/>
    </row>
    <row r="126" ht="15.75" customHeight="1">
      <c r="A126" s="8"/>
    </row>
    <row r="127" ht="15.75" customHeight="1">
      <c r="A127" s="8"/>
    </row>
    <row r="128" ht="15.75" customHeight="1">
      <c r="A128" s="8"/>
    </row>
    <row r="129" ht="15.75" customHeight="1">
      <c r="A129" s="8"/>
    </row>
    <row r="130" ht="15.75" customHeight="1">
      <c r="A130" s="8"/>
    </row>
    <row r="131" ht="15.75" customHeight="1">
      <c r="A131" s="8"/>
    </row>
    <row r="132" ht="15.75" customHeight="1">
      <c r="A132" s="8"/>
    </row>
    <row r="133" ht="15.75" customHeight="1">
      <c r="A133" s="8"/>
    </row>
    <row r="134" ht="15.75" customHeight="1">
      <c r="A134" s="8"/>
    </row>
    <row r="135" ht="15.75" customHeight="1">
      <c r="A135" s="8"/>
    </row>
    <row r="136" ht="15.75" customHeight="1">
      <c r="A136" s="8"/>
    </row>
    <row r="137" ht="15.75" customHeight="1">
      <c r="A137" s="8"/>
    </row>
    <row r="138" ht="15.75" customHeight="1">
      <c r="A138" s="8"/>
    </row>
    <row r="139" ht="15.75" customHeight="1">
      <c r="A139" s="8"/>
    </row>
    <row r="140" ht="15.75" customHeight="1">
      <c r="A140" s="8"/>
    </row>
    <row r="141" ht="15.75" customHeight="1">
      <c r="A141" s="8"/>
    </row>
    <row r="142" ht="15.75" customHeight="1">
      <c r="A142" s="8"/>
    </row>
    <row r="143" ht="15.75" customHeight="1">
      <c r="A143" s="8"/>
    </row>
    <row r="144" ht="15.75" customHeight="1">
      <c r="A144" s="8"/>
    </row>
    <row r="145" ht="15.75" customHeight="1">
      <c r="A145" s="8"/>
    </row>
    <row r="146" ht="15.75" customHeight="1">
      <c r="A146" s="8"/>
    </row>
    <row r="147" ht="15.75" customHeight="1">
      <c r="A147" s="8"/>
    </row>
    <row r="148" ht="15.75" customHeight="1">
      <c r="A148" s="8"/>
    </row>
    <row r="149" ht="15.75" customHeight="1">
      <c r="A149" s="8"/>
    </row>
    <row r="150" ht="15.75" customHeight="1">
      <c r="A150" s="8"/>
    </row>
    <row r="151" ht="15.75" customHeight="1">
      <c r="A151" s="8"/>
    </row>
    <row r="152" ht="15.75" customHeight="1">
      <c r="A152" s="8"/>
    </row>
    <row r="153" ht="15.75" customHeight="1">
      <c r="A153" s="8"/>
    </row>
    <row r="154" ht="15.75" customHeight="1">
      <c r="A154" s="8"/>
    </row>
    <row r="155" ht="15.75" customHeight="1">
      <c r="A155" s="8"/>
    </row>
    <row r="156" ht="15.75" customHeight="1">
      <c r="A156" s="8"/>
    </row>
    <row r="157" ht="15.75" customHeight="1">
      <c r="A157" s="8"/>
    </row>
    <row r="158" ht="15.75" customHeight="1">
      <c r="A158" s="8"/>
    </row>
    <row r="159" ht="15.75" customHeight="1">
      <c r="A159" s="8"/>
    </row>
    <row r="160" ht="15.75" customHeight="1">
      <c r="A160" s="8"/>
    </row>
    <row r="161" ht="15.75" customHeight="1">
      <c r="A161" s="8"/>
    </row>
    <row r="162" ht="15.75" customHeight="1">
      <c r="A162" s="8"/>
    </row>
    <row r="163" ht="15.75" customHeight="1">
      <c r="A163" s="8"/>
    </row>
    <row r="164" ht="15.75" customHeight="1">
      <c r="A164" s="8"/>
    </row>
    <row r="165" ht="15.75" customHeight="1">
      <c r="A165" s="8"/>
    </row>
    <row r="166" ht="15.75" customHeight="1">
      <c r="A166" s="8"/>
    </row>
    <row r="167" ht="15.75" customHeight="1">
      <c r="A167" s="8"/>
    </row>
    <row r="168" ht="15.75" customHeight="1">
      <c r="A168" s="8"/>
    </row>
    <row r="169" ht="15.75" customHeight="1">
      <c r="A169" s="8"/>
    </row>
    <row r="170" ht="15.75" customHeight="1">
      <c r="A170" s="8"/>
    </row>
    <row r="171" ht="15.75" customHeight="1">
      <c r="A171" s="8"/>
    </row>
    <row r="172" ht="15.75" customHeight="1">
      <c r="A172" s="8"/>
    </row>
    <row r="173" ht="15.75" customHeight="1">
      <c r="A173" s="8"/>
    </row>
    <row r="174" ht="15.75" customHeight="1">
      <c r="A174" s="8"/>
    </row>
    <row r="175" ht="15.75" customHeight="1">
      <c r="A175" s="8"/>
    </row>
    <row r="176" ht="15.75" customHeight="1">
      <c r="A176" s="8"/>
    </row>
    <row r="177" ht="15.75" customHeight="1">
      <c r="A177" s="8"/>
    </row>
    <row r="178" ht="15.75" customHeight="1">
      <c r="A178" s="8"/>
    </row>
    <row r="179" ht="15.75" customHeight="1">
      <c r="A179" s="8"/>
    </row>
    <row r="180" ht="15.75" customHeight="1">
      <c r="A180" s="8"/>
    </row>
    <row r="181" ht="15.75" customHeight="1">
      <c r="A181" s="8"/>
    </row>
    <row r="182" ht="15.75" customHeight="1">
      <c r="A182" s="8"/>
    </row>
    <row r="183" ht="15.75" customHeight="1">
      <c r="A183" s="8"/>
    </row>
    <row r="184" ht="15.75" customHeight="1">
      <c r="A184" s="8"/>
    </row>
    <row r="185" ht="15.75" customHeight="1">
      <c r="A185" s="8"/>
    </row>
    <row r="186" ht="15.75" customHeight="1">
      <c r="A186" s="8"/>
    </row>
    <row r="187" ht="15.75" customHeight="1">
      <c r="A187" s="8"/>
    </row>
    <row r="188" ht="15.75" customHeight="1">
      <c r="A188" s="8"/>
    </row>
    <row r="189" ht="15.75" customHeight="1">
      <c r="A189" s="8"/>
    </row>
    <row r="190" ht="15.75" customHeight="1">
      <c r="A190" s="8"/>
    </row>
    <row r="191" ht="15.75" customHeight="1">
      <c r="A191" s="8"/>
    </row>
    <row r="192" ht="15.75" customHeight="1">
      <c r="A192" s="8"/>
    </row>
    <row r="193" ht="15.75" customHeight="1">
      <c r="A193" s="8"/>
    </row>
    <row r="194" ht="15.75" customHeight="1">
      <c r="A194" s="8"/>
    </row>
    <row r="195" ht="15.75" customHeight="1">
      <c r="A195" s="8"/>
    </row>
    <row r="196" ht="15.75" customHeight="1">
      <c r="A196" s="8"/>
    </row>
    <row r="197" ht="15.75" customHeight="1">
      <c r="A197" s="8"/>
    </row>
    <row r="198" ht="15.75" customHeight="1">
      <c r="A198" s="8"/>
    </row>
    <row r="199" ht="15.75" customHeight="1">
      <c r="A199" s="8"/>
    </row>
    <row r="200" ht="15.75" customHeight="1">
      <c r="A200" s="8"/>
    </row>
    <row r="201" ht="15.75" customHeight="1">
      <c r="A201" s="8"/>
    </row>
    <row r="202" ht="15.75" customHeight="1">
      <c r="A202" s="8"/>
    </row>
    <row r="203" ht="15.75" customHeight="1">
      <c r="A203" s="8"/>
    </row>
    <row r="204" ht="15.75" customHeight="1">
      <c r="A204" s="8"/>
    </row>
    <row r="205" ht="15.75" customHeight="1">
      <c r="A205" s="8"/>
    </row>
    <row r="206" ht="15.75" customHeight="1">
      <c r="A206" s="8"/>
    </row>
    <row r="207" ht="15.75" customHeight="1">
      <c r="A207" s="8"/>
    </row>
    <row r="208" ht="15.75" customHeight="1">
      <c r="A208" s="8"/>
    </row>
    <row r="209" ht="15.75" customHeight="1">
      <c r="A209" s="8"/>
    </row>
    <row r="210" ht="15.75" customHeight="1">
      <c r="A210" s="8"/>
    </row>
    <row r="211" ht="15.75" customHeight="1">
      <c r="A211" s="8"/>
    </row>
    <row r="212" ht="15.75" customHeight="1">
      <c r="A212" s="8"/>
    </row>
    <row r="213" ht="15.75" customHeight="1">
      <c r="A213" s="8"/>
    </row>
    <row r="214" ht="15.75" customHeight="1">
      <c r="A214" s="8"/>
    </row>
    <row r="215" ht="15.75" customHeight="1">
      <c r="A215" s="8"/>
    </row>
    <row r="216" ht="15.75" customHeight="1">
      <c r="A216" s="8"/>
    </row>
    <row r="217" ht="15.75" customHeight="1">
      <c r="A217" s="8"/>
    </row>
    <row r="218" ht="15.75" customHeight="1">
      <c r="A218" s="8"/>
    </row>
    <row r="219" ht="15.75" customHeight="1">
      <c r="A219" s="8"/>
    </row>
    <row r="220" ht="15.75" customHeight="1">
      <c r="A220" s="8"/>
    </row>
    <row r="221" ht="15.75" customHeight="1">
      <c r="A221" s="8"/>
    </row>
    <row r="222" ht="15.75" customHeight="1">
      <c r="A222" s="8"/>
    </row>
    <row r="223" ht="15.75" customHeight="1">
      <c r="A223" s="8"/>
    </row>
    <row r="224" ht="15.75" customHeight="1">
      <c r="A224" s="8"/>
    </row>
    <row r="225" ht="15.75" customHeight="1">
      <c r="A225" s="8"/>
    </row>
    <row r="226" ht="15.75" customHeight="1">
      <c r="A226" s="8"/>
    </row>
    <row r="227" ht="15.75" customHeight="1">
      <c r="A227" s="8"/>
    </row>
    <row r="228" ht="15.75" customHeight="1">
      <c r="A228" s="8"/>
    </row>
    <row r="229" ht="15.75" customHeight="1">
      <c r="A229" s="8"/>
    </row>
    <row r="230" ht="15.75" customHeight="1">
      <c r="A230" s="8"/>
    </row>
    <row r="231" ht="15.75" customHeight="1">
      <c r="A231" s="8"/>
    </row>
    <row r="232" ht="15.75" customHeight="1">
      <c r="A232" s="8"/>
    </row>
    <row r="233" ht="15.75" customHeight="1">
      <c r="A233" s="8"/>
    </row>
    <row r="234" ht="15.75" customHeight="1">
      <c r="A234" s="8"/>
    </row>
    <row r="235" ht="15.75" customHeight="1">
      <c r="A235" s="8"/>
    </row>
    <row r="236" ht="15.75" customHeight="1">
      <c r="A236" s="8"/>
    </row>
    <row r="237" ht="15.75" customHeight="1">
      <c r="A237" s="8"/>
    </row>
    <row r="238" ht="15.75" customHeight="1">
      <c r="A238" s="8"/>
    </row>
    <row r="239" ht="15.75" customHeight="1">
      <c r="A239" s="8"/>
    </row>
    <row r="240" ht="15.75" customHeight="1">
      <c r="A240" s="8"/>
    </row>
    <row r="241" ht="15.75" customHeight="1">
      <c r="A241" s="8"/>
    </row>
    <row r="242" ht="15.75" customHeight="1">
      <c r="A242" s="8"/>
    </row>
    <row r="243" ht="15.75" customHeight="1">
      <c r="A243" s="8"/>
    </row>
    <row r="244" ht="15.75" customHeight="1">
      <c r="A244" s="8"/>
    </row>
    <row r="245" ht="15.75" customHeight="1">
      <c r="A245" s="8"/>
    </row>
    <row r="246" ht="15.75" customHeight="1">
      <c r="A246" s="8"/>
    </row>
    <row r="247" ht="15.75" customHeight="1">
      <c r="A247" s="8"/>
    </row>
    <row r="248" ht="15.75" customHeight="1">
      <c r="A248" s="8"/>
    </row>
    <row r="249" ht="15.75" customHeight="1">
      <c r="A249" s="8"/>
    </row>
    <row r="250" ht="15.75" customHeight="1">
      <c r="A250" s="8"/>
    </row>
    <row r="251" ht="15.75" customHeight="1">
      <c r="A251" s="8"/>
    </row>
    <row r="252" ht="15.75" customHeight="1">
      <c r="A252" s="8"/>
    </row>
    <row r="253" ht="15.75" customHeight="1">
      <c r="A253" s="8"/>
    </row>
    <row r="254" ht="15.75" customHeight="1">
      <c r="A254" s="8"/>
    </row>
    <row r="255" ht="15.75" customHeight="1">
      <c r="A255" s="8"/>
    </row>
    <row r="256" ht="15.75" customHeight="1">
      <c r="A256" s="8"/>
    </row>
    <row r="257" ht="15.75" customHeight="1">
      <c r="A257" s="8"/>
    </row>
    <row r="258" ht="15.75" customHeight="1">
      <c r="A258" s="8"/>
    </row>
    <row r="259" ht="15.75" customHeight="1">
      <c r="A259" s="8"/>
    </row>
    <row r="260" ht="15.75" customHeight="1">
      <c r="A260" s="8"/>
    </row>
    <row r="261" ht="15.75" customHeight="1">
      <c r="A261" s="8"/>
    </row>
    <row r="262" ht="15.75" customHeight="1">
      <c r="A262" s="8"/>
    </row>
    <row r="263" ht="15.75" customHeight="1">
      <c r="A263" s="8"/>
    </row>
    <row r="264" ht="15.75" customHeight="1">
      <c r="A264" s="8"/>
    </row>
    <row r="265" ht="15.75" customHeight="1">
      <c r="A265" s="8"/>
    </row>
    <row r="266" ht="15.75" customHeight="1">
      <c r="A266" s="8"/>
    </row>
    <row r="267" ht="15.75" customHeight="1">
      <c r="A267" s="8"/>
    </row>
    <row r="268" ht="15.75" customHeight="1">
      <c r="A268" s="8"/>
    </row>
    <row r="269" ht="15.75" customHeight="1">
      <c r="A269" s="8"/>
    </row>
    <row r="270" ht="15.75" customHeight="1">
      <c r="A270" s="8"/>
    </row>
    <row r="271" ht="15.75" customHeight="1">
      <c r="A271" s="8"/>
    </row>
    <row r="272" ht="15.75" customHeight="1">
      <c r="A272" s="8"/>
    </row>
    <row r="273" ht="15.75" customHeight="1">
      <c r="A273" s="8"/>
    </row>
    <row r="274" ht="15.75" customHeight="1">
      <c r="A274" s="8"/>
    </row>
    <row r="275" ht="15.75" customHeight="1">
      <c r="A275" s="8"/>
    </row>
    <row r="276" ht="15.75" customHeight="1">
      <c r="A276" s="8"/>
    </row>
    <row r="277" ht="15.75" customHeight="1">
      <c r="A277" s="8"/>
    </row>
    <row r="278" ht="15.75" customHeight="1">
      <c r="A278" s="8"/>
    </row>
    <row r="279" ht="15.75" customHeight="1">
      <c r="A279" s="8"/>
    </row>
    <row r="280" ht="15.75" customHeight="1">
      <c r="A280" s="8"/>
    </row>
    <row r="281" ht="15.75" customHeight="1">
      <c r="A281" s="8"/>
    </row>
    <row r="282" ht="15.75" customHeight="1">
      <c r="A282" s="8"/>
    </row>
    <row r="283" ht="15.75" customHeight="1">
      <c r="A283" s="8"/>
    </row>
    <row r="284" ht="15.75" customHeight="1">
      <c r="A284" s="8"/>
    </row>
    <row r="285" ht="15.75" customHeight="1">
      <c r="A285" s="8"/>
    </row>
    <row r="286" ht="15.75" customHeight="1">
      <c r="A286" s="8"/>
    </row>
    <row r="287" ht="15.75" customHeight="1">
      <c r="A287" s="8"/>
    </row>
    <row r="288" ht="15.75" customHeight="1">
      <c r="A288" s="8"/>
    </row>
    <row r="289" ht="15.75" customHeight="1">
      <c r="A289" s="8"/>
    </row>
    <row r="290" ht="15.75" customHeight="1">
      <c r="A290" s="8"/>
    </row>
    <row r="291" ht="15.75" customHeight="1">
      <c r="A291" s="8"/>
    </row>
    <row r="292" ht="15.75" customHeight="1">
      <c r="A292" s="8"/>
    </row>
    <row r="293" ht="15.75" customHeight="1">
      <c r="A293" s="8"/>
    </row>
    <row r="294" ht="15.75" customHeight="1">
      <c r="A294" s="8"/>
    </row>
    <row r="295" ht="15.75" customHeight="1">
      <c r="A295" s="8"/>
    </row>
    <row r="296" ht="15.75" customHeight="1">
      <c r="A296" s="8"/>
    </row>
    <row r="297" ht="15.75" customHeight="1">
      <c r="A297" s="8"/>
    </row>
    <row r="298" ht="15.75" customHeight="1">
      <c r="A298" s="8"/>
    </row>
    <row r="299" ht="15.75" customHeight="1">
      <c r="A299" s="8"/>
    </row>
    <row r="300" ht="15.75" customHeight="1">
      <c r="A300" s="8"/>
    </row>
    <row r="301" ht="15.75" customHeight="1">
      <c r="A301" s="8"/>
    </row>
    <row r="302" ht="15.75" customHeight="1">
      <c r="A302" s="8"/>
    </row>
    <row r="303" ht="15.75" customHeight="1">
      <c r="A303" s="8"/>
    </row>
    <row r="304" ht="15.75" customHeight="1">
      <c r="A304" s="8"/>
    </row>
    <row r="305" ht="15.75" customHeight="1">
      <c r="A305" s="8"/>
    </row>
    <row r="306" ht="15.75" customHeight="1">
      <c r="A306" s="8"/>
    </row>
    <row r="307" ht="15.75" customHeight="1">
      <c r="A307" s="8"/>
    </row>
    <row r="308" ht="15.75" customHeight="1">
      <c r="A308" s="8"/>
    </row>
    <row r="309" ht="15.75" customHeight="1">
      <c r="A309" s="8"/>
    </row>
    <row r="310" ht="15.75" customHeight="1">
      <c r="A310" s="8"/>
    </row>
    <row r="311" ht="15.75" customHeight="1">
      <c r="A311" s="8"/>
    </row>
    <row r="312" ht="15.75" customHeight="1">
      <c r="A312" s="8"/>
    </row>
    <row r="313" ht="15.75" customHeight="1">
      <c r="A313" s="8"/>
    </row>
    <row r="314" ht="15.75" customHeight="1">
      <c r="A314" s="8"/>
    </row>
    <row r="315" ht="15.75" customHeight="1">
      <c r="A315" s="8"/>
    </row>
    <row r="316" ht="15.75" customHeight="1">
      <c r="A316" s="8"/>
    </row>
    <row r="317" ht="15.75" customHeight="1">
      <c r="A317" s="8"/>
    </row>
    <row r="318" ht="15.75" customHeight="1">
      <c r="A318" s="8"/>
    </row>
    <row r="319" ht="15.75" customHeight="1">
      <c r="A319" s="8"/>
    </row>
    <row r="320" ht="15.75" customHeight="1">
      <c r="A320" s="8"/>
    </row>
    <row r="321" ht="15.75" customHeight="1">
      <c r="A321" s="8"/>
    </row>
    <row r="322" ht="15.75" customHeight="1">
      <c r="A322" s="8"/>
    </row>
    <row r="323" ht="15.75" customHeight="1">
      <c r="A323" s="8"/>
    </row>
    <row r="324" ht="15.75" customHeight="1">
      <c r="A324" s="8"/>
    </row>
    <row r="325" ht="15.75" customHeight="1">
      <c r="A325" s="8"/>
    </row>
    <row r="326" ht="15.75" customHeight="1">
      <c r="A326" s="8"/>
    </row>
    <row r="327" ht="15.75" customHeight="1">
      <c r="A327" s="8"/>
    </row>
    <row r="328" ht="15.75" customHeight="1">
      <c r="A328" s="8"/>
    </row>
    <row r="329" ht="15.75" customHeight="1">
      <c r="A329" s="8"/>
    </row>
    <row r="330" ht="15.75" customHeight="1">
      <c r="A330" s="8"/>
    </row>
    <row r="331" ht="15.75" customHeight="1">
      <c r="A331" s="8"/>
    </row>
    <row r="332" ht="15.75" customHeight="1">
      <c r="A332" s="8"/>
    </row>
    <row r="333" ht="15.75" customHeight="1">
      <c r="A333" s="8"/>
    </row>
    <row r="334" ht="15.75" customHeight="1">
      <c r="A334" s="8"/>
    </row>
    <row r="335" ht="15.75" customHeight="1">
      <c r="A335" s="8"/>
    </row>
    <row r="336" ht="15.75" customHeight="1">
      <c r="A336" s="8"/>
    </row>
    <row r="337" ht="15.75" customHeight="1">
      <c r="A337" s="8"/>
    </row>
    <row r="338" ht="15.75" customHeight="1">
      <c r="A338" s="8"/>
    </row>
    <row r="339" ht="15.75" customHeight="1">
      <c r="A339" s="8"/>
    </row>
    <row r="340" ht="15.75" customHeight="1">
      <c r="A340" s="8"/>
    </row>
    <row r="341" ht="15.75" customHeight="1">
      <c r="A341" s="8"/>
    </row>
    <row r="342" ht="15.75" customHeight="1">
      <c r="A342" s="8"/>
    </row>
    <row r="343" ht="15.75" customHeight="1">
      <c r="A343" s="8"/>
    </row>
    <row r="344" ht="15.75" customHeight="1">
      <c r="A344" s="8"/>
    </row>
    <row r="345" ht="15.75" customHeight="1">
      <c r="A345" s="8"/>
    </row>
    <row r="346" ht="15.75" customHeight="1">
      <c r="A346" s="8"/>
    </row>
    <row r="347" ht="15.75" customHeight="1">
      <c r="A347" s="8"/>
    </row>
    <row r="348" ht="15.75" customHeight="1">
      <c r="A348" s="8"/>
    </row>
    <row r="349" ht="15.75" customHeight="1">
      <c r="A349" s="8"/>
    </row>
    <row r="350" ht="15.75" customHeight="1">
      <c r="A350" s="8"/>
    </row>
    <row r="351" ht="15.75" customHeight="1">
      <c r="A351" s="8"/>
    </row>
    <row r="352" ht="15.75" customHeight="1">
      <c r="A352" s="8"/>
    </row>
    <row r="353" ht="15.75" customHeight="1">
      <c r="A353" s="8"/>
    </row>
    <row r="354" ht="15.75" customHeight="1">
      <c r="A354" s="8"/>
    </row>
    <row r="355" ht="15.75" customHeight="1">
      <c r="A355" s="8"/>
    </row>
    <row r="356" ht="15.75" customHeight="1">
      <c r="A356" s="8"/>
    </row>
    <row r="357" ht="15.75" customHeight="1">
      <c r="A357" s="8"/>
    </row>
    <row r="358" ht="15.75" customHeight="1">
      <c r="A358" s="8"/>
    </row>
    <row r="359" ht="15.75" customHeight="1">
      <c r="A359" s="8"/>
    </row>
    <row r="360" ht="15.75" customHeight="1">
      <c r="A360" s="8"/>
    </row>
    <row r="361" ht="15.75" customHeight="1">
      <c r="A361" s="8"/>
    </row>
    <row r="362" ht="15.75" customHeight="1">
      <c r="A362" s="8"/>
    </row>
    <row r="363" ht="15.75" customHeight="1">
      <c r="A363" s="8"/>
    </row>
    <row r="364" ht="15.75" customHeight="1">
      <c r="A364" s="8"/>
    </row>
    <row r="365" ht="15.75" customHeight="1">
      <c r="A365" s="8"/>
    </row>
    <row r="366" ht="15.75" customHeight="1">
      <c r="A366" s="8"/>
    </row>
    <row r="367" ht="15.75" customHeight="1">
      <c r="A367" s="8"/>
    </row>
    <row r="368" ht="15.75" customHeight="1">
      <c r="A368" s="8"/>
    </row>
    <row r="369" ht="15.75" customHeight="1">
      <c r="A369" s="8"/>
    </row>
    <row r="370" ht="15.75" customHeight="1">
      <c r="A370" s="8"/>
    </row>
    <row r="371" ht="15.75" customHeight="1">
      <c r="A371" s="8"/>
    </row>
    <row r="372" ht="15.75" customHeight="1">
      <c r="A372" s="8"/>
    </row>
    <row r="373" ht="15.75" customHeight="1">
      <c r="A373" s="8"/>
    </row>
    <row r="374" ht="15.75" customHeight="1">
      <c r="A374" s="8"/>
    </row>
    <row r="375" ht="15.75" customHeight="1">
      <c r="A375" s="8"/>
    </row>
    <row r="376" ht="15.75" customHeight="1">
      <c r="A376" s="8"/>
    </row>
    <row r="377" ht="15.75" customHeight="1">
      <c r="A377" s="8"/>
    </row>
    <row r="378" ht="15.75" customHeight="1">
      <c r="A378" s="8"/>
    </row>
    <row r="379" ht="15.75" customHeight="1">
      <c r="A379" s="8"/>
    </row>
    <row r="380" ht="15.75" customHeight="1">
      <c r="A380" s="8"/>
    </row>
    <row r="381" ht="15.75" customHeight="1">
      <c r="A381" s="8"/>
    </row>
    <row r="382" ht="15.75" customHeight="1">
      <c r="A382" s="8"/>
    </row>
    <row r="383" ht="15.75" customHeight="1">
      <c r="A383" s="8"/>
    </row>
    <row r="384" ht="15.75" customHeight="1">
      <c r="A384" s="8"/>
    </row>
    <row r="385" ht="15.75" customHeight="1">
      <c r="A385" s="8"/>
    </row>
    <row r="386" ht="15.75" customHeight="1">
      <c r="A386" s="8"/>
    </row>
    <row r="387" ht="15.75" customHeight="1">
      <c r="A387" s="8"/>
    </row>
    <row r="388" ht="15.75" customHeight="1">
      <c r="A388" s="8"/>
    </row>
    <row r="389" ht="15.75" customHeight="1">
      <c r="A389" s="8"/>
    </row>
    <row r="390" ht="15.75" customHeight="1">
      <c r="A390" s="8"/>
    </row>
    <row r="391" ht="15.75" customHeight="1">
      <c r="A391" s="8"/>
    </row>
    <row r="392" ht="15.75" customHeight="1">
      <c r="A392" s="8"/>
    </row>
    <row r="393" ht="15.75" customHeight="1">
      <c r="A393" s="8"/>
    </row>
    <row r="394" ht="15.75" customHeight="1">
      <c r="A394" s="8"/>
    </row>
    <row r="395" ht="15.75" customHeight="1">
      <c r="A395" s="8"/>
    </row>
    <row r="396" ht="15.75" customHeight="1">
      <c r="A396" s="8"/>
    </row>
    <row r="397" ht="15.75" customHeight="1">
      <c r="A397" s="8"/>
    </row>
    <row r="398" ht="15.75" customHeight="1">
      <c r="A398" s="8"/>
    </row>
    <row r="399" ht="15.75" customHeight="1">
      <c r="A399" s="8"/>
    </row>
    <row r="400" ht="15.75" customHeight="1">
      <c r="A400" s="8"/>
    </row>
    <row r="401" ht="15.75" customHeight="1">
      <c r="A401" s="8"/>
    </row>
    <row r="402" ht="15.75" customHeight="1">
      <c r="A402" s="8"/>
    </row>
    <row r="403" ht="15.75" customHeight="1">
      <c r="A403" s="8"/>
    </row>
    <row r="404" ht="15.75" customHeight="1">
      <c r="A404" s="8"/>
    </row>
    <row r="405" ht="15.75" customHeight="1">
      <c r="A405" s="8"/>
    </row>
    <row r="406" ht="15.75" customHeight="1">
      <c r="A406" s="8"/>
    </row>
    <row r="407" ht="15.75" customHeight="1">
      <c r="A407" s="8"/>
    </row>
    <row r="408" ht="15.75" customHeight="1">
      <c r="A408" s="8"/>
    </row>
    <row r="409" ht="15.75" customHeight="1">
      <c r="A409" s="8"/>
    </row>
    <row r="410" ht="15.75" customHeight="1">
      <c r="A410" s="8"/>
    </row>
    <row r="411" ht="15.75" customHeight="1">
      <c r="A411" s="8"/>
    </row>
    <row r="412" ht="15.75" customHeight="1">
      <c r="A412" s="8"/>
    </row>
    <row r="413" ht="15.75" customHeight="1">
      <c r="A413" s="8"/>
    </row>
    <row r="414" ht="15.75" customHeight="1">
      <c r="A414" s="8"/>
    </row>
    <row r="415" ht="15.75" customHeight="1">
      <c r="A415" s="8"/>
    </row>
    <row r="416" ht="15.75" customHeight="1">
      <c r="A416" s="8"/>
    </row>
    <row r="417" ht="15.75" customHeight="1">
      <c r="A417" s="8"/>
    </row>
    <row r="418" ht="15.75" customHeight="1">
      <c r="A418" s="8"/>
    </row>
    <row r="419" ht="15.75" customHeight="1">
      <c r="A419" s="8"/>
    </row>
    <row r="420" ht="15.75" customHeight="1">
      <c r="A420" s="8"/>
    </row>
    <row r="421" ht="15.75" customHeight="1">
      <c r="A421" s="8"/>
    </row>
    <row r="422" ht="15.75" customHeight="1">
      <c r="A422" s="8"/>
    </row>
    <row r="423" ht="15.75" customHeight="1">
      <c r="A423" s="8"/>
    </row>
    <row r="424" ht="15.75" customHeight="1">
      <c r="A424" s="8"/>
    </row>
    <row r="425" ht="15.75" customHeight="1">
      <c r="A425" s="8"/>
    </row>
    <row r="426" ht="15.75" customHeight="1">
      <c r="A426" s="8"/>
    </row>
    <row r="427" ht="15.75" customHeight="1">
      <c r="A427" s="8"/>
    </row>
    <row r="428" ht="15.75" customHeight="1">
      <c r="A428" s="8"/>
    </row>
    <row r="429" ht="15.75" customHeight="1">
      <c r="A429" s="8"/>
    </row>
    <row r="430" ht="15.75" customHeight="1">
      <c r="A430" s="8"/>
    </row>
    <row r="431" ht="15.75" customHeight="1">
      <c r="A431" s="8"/>
    </row>
    <row r="432" ht="15.75" customHeight="1">
      <c r="A432" s="8"/>
    </row>
    <row r="433" ht="15.75" customHeight="1">
      <c r="A433" s="8"/>
    </row>
    <row r="434" ht="15.75" customHeight="1">
      <c r="A434" s="8"/>
    </row>
    <row r="435" ht="15.75" customHeight="1">
      <c r="A435" s="8"/>
    </row>
    <row r="436" ht="15.75" customHeight="1">
      <c r="A436" s="8"/>
    </row>
    <row r="437" ht="15.75" customHeight="1">
      <c r="A437" s="8"/>
    </row>
    <row r="438" ht="15.75" customHeight="1">
      <c r="A438" s="8"/>
    </row>
    <row r="439" ht="15.75" customHeight="1">
      <c r="A439" s="8"/>
    </row>
    <row r="440" ht="15.75" customHeight="1">
      <c r="A440" s="8"/>
    </row>
    <row r="441" ht="15.75" customHeight="1">
      <c r="A441" s="8"/>
    </row>
    <row r="442" ht="15.75" customHeight="1">
      <c r="A442" s="8"/>
    </row>
    <row r="443" ht="15.75" customHeight="1">
      <c r="A443" s="8"/>
    </row>
    <row r="444" ht="15.75" customHeight="1">
      <c r="A444" s="8"/>
    </row>
    <row r="445" ht="15.75" customHeight="1">
      <c r="A445" s="8"/>
    </row>
    <row r="446" ht="15.75" customHeight="1">
      <c r="A446" s="8"/>
    </row>
    <row r="447" ht="15.75" customHeight="1">
      <c r="A447" s="8"/>
    </row>
    <row r="448" ht="15.75" customHeight="1">
      <c r="A448" s="8"/>
    </row>
    <row r="449" ht="15.75" customHeight="1">
      <c r="A449" s="8"/>
    </row>
    <row r="450" ht="15.75" customHeight="1">
      <c r="A450" s="8"/>
    </row>
    <row r="451" ht="15.75" customHeight="1">
      <c r="A451" s="8"/>
    </row>
    <row r="452" ht="15.75" customHeight="1">
      <c r="A452" s="8"/>
    </row>
    <row r="453" ht="15.75" customHeight="1">
      <c r="A453" s="8"/>
    </row>
    <row r="454" ht="15.75" customHeight="1">
      <c r="A454" s="8"/>
    </row>
    <row r="455" ht="15.75" customHeight="1">
      <c r="A455" s="8"/>
    </row>
    <row r="456" ht="15.75" customHeight="1">
      <c r="A456" s="8"/>
    </row>
    <row r="457" ht="15.75" customHeight="1">
      <c r="A457" s="8"/>
    </row>
    <row r="458" ht="15.75" customHeight="1">
      <c r="A458" s="8"/>
    </row>
    <row r="459" ht="15.75" customHeight="1">
      <c r="A459" s="8"/>
    </row>
    <row r="460" ht="15.75" customHeight="1">
      <c r="A460" s="8"/>
    </row>
    <row r="461" ht="15.75" customHeight="1">
      <c r="A461" s="8"/>
    </row>
    <row r="462" ht="15.75" customHeight="1">
      <c r="A462" s="8"/>
    </row>
    <row r="463" ht="15.75" customHeight="1">
      <c r="A463" s="8"/>
    </row>
    <row r="464" ht="15.75" customHeight="1">
      <c r="A464" s="8"/>
    </row>
    <row r="465" ht="15.75" customHeight="1">
      <c r="A465" s="8"/>
    </row>
    <row r="466" ht="15.75" customHeight="1">
      <c r="A466" s="8"/>
    </row>
    <row r="467" ht="15.75" customHeight="1">
      <c r="A467" s="8"/>
    </row>
    <row r="468" ht="15.75" customHeight="1">
      <c r="A468" s="8"/>
    </row>
    <row r="469" ht="15.75" customHeight="1">
      <c r="A469" s="8"/>
    </row>
    <row r="470" ht="15.75" customHeight="1">
      <c r="A470" s="8"/>
    </row>
    <row r="471" ht="15.75" customHeight="1">
      <c r="A471" s="8"/>
    </row>
    <row r="472" ht="15.75" customHeight="1">
      <c r="A472" s="8"/>
    </row>
    <row r="473" ht="15.75" customHeight="1">
      <c r="A473" s="8"/>
    </row>
    <row r="474" ht="15.75" customHeight="1">
      <c r="A474" s="8"/>
    </row>
    <row r="475" ht="15.75" customHeight="1">
      <c r="A475" s="8"/>
    </row>
    <row r="476" ht="15.75" customHeight="1">
      <c r="A476" s="8"/>
    </row>
    <row r="477" ht="15.75" customHeight="1">
      <c r="A477" s="8"/>
    </row>
    <row r="478" ht="15.75" customHeight="1">
      <c r="A478" s="8"/>
    </row>
    <row r="479" ht="15.75" customHeight="1">
      <c r="A479" s="8"/>
    </row>
    <row r="480" ht="15.75" customHeight="1">
      <c r="A480" s="8"/>
    </row>
    <row r="481" ht="15.75" customHeight="1">
      <c r="A481" s="8"/>
    </row>
    <row r="482" ht="15.75" customHeight="1">
      <c r="A482" s="8"/>
    </row>
    <row r="483" ht="15.75" customHeight="1">
      <c r="A483" s="8"/>
    </row>
    <row r="484" ht="15.75" customHeight="1">
      <c r="A484" s="8"/>
    </row>
    <row r="485" ht="15.75" customHeight="1">
      <c r="A485" s="8"/>
    </row>
    <row r="486" ht="15.75" customHeight="1">
      <c r="A486" s="8"/>
    </row>
    <row r="487" ht="15.75" customHeight="1">
      <c r="A487" s="8"/>
    </row>
    <row r="488" ht="15.75" customHeight="1">
      <c r="A488" s="8"/>
    </row>
    <row r="489" ht="15.75" customHeight="1">
      <c r="A489" s="8"/>
    </row>
    <row r="490" ht="15.75" customHeight="1">
      <c r="A490" s="8"/>
    </row>
    <row r="491" ht="15.75" customHeight="1">
      <c r="A491" s="8"/>
    </row>
    <row r="492" ht="15.75" customHeight="1">
      <c r="A492" s="8"/>
    </row>
    <row r="493" ht="15.75" customHeight="1">
      <c r="A493" s="8"/>
    </row>
    <row r="494" ht="15.75" customHeight="1">
      <c r="A494" s="8"/>
    </row>
    <row r="495" ht="15.75" customHeight="1">
      <c r="A495" s="8"/>
    </row>
    <row r="496" ht="15.75" customHeight="1">
      <c r="A496" s="8"/>
    </row>
    <row r="497" ht="15.75" customHeight="1">
      <c r="A497" s="8"/>
    </row>
    <row r="498" ht="15.75" customHeight="1">
      <c r="A498" s="8"/>
    </row>
    <row r="499" ht="15.75" customHeight="1">
      <c r="A499" s="8"/>
    </row>
    <row r="500" ht="15.75" customHeight="1">
      <c r="A500" s="8"/>
    </row>
    <row r="501" ht="15.75" customHeight="1">
      <c r="A501" s="8"/>
    </row>
    <row r="502" ht="15.75" customHeight="1">
      <c r="A502" s="8"/>
    </row>
    <row r="503" ht="15.75" customHeight="1">
      <c r="A503" s="8"/>
    </row>
    <row r="504" ht="15.75" customHeight="1">
      <c r="A504" s="8"/>
    </row>
    <row r="505" ht="15.75" customHeight="1">
      <c r="A505" s="8"/>
    </row>
    <row r="506" ht="15.75" customHeight="1">
      <c r="A506" s="8"/>
    </row>
    <row r="507" ht="15.75" customHeight="1">
      <c r="A507" s="8"/>
    </row>
    <row r="508" ht="15.75" customHeight="1">
      <c r="A508" s="8"/>
    </row>
    <row r="509" ht="15.75" customHeight="1">
      <c r="A509" s="8"/>
    </row>
    <row r="510" ht="15.75" customHeight="1">
      <c r="A510" s="8"/>
    </row>
    <row r="511" ht="15.75" customHeight="1">
      <c r="A511" s="8"/>
    </row>
    <row r="512" ht="15.75" customHeight="1">
      <c r="A512" s="8"/>
    </row>
    <row r="513" ht="15.75" customHeight="1">
      <c r="A513" s="8"/>
    </row>
    <row r="514" ht="15.75" customHeight="1">
      <c r="A514" s="8"/>
    </row>
    <row r="515" ht="15.75" customHeight="1">
      <c r="A515" s="8"/>
    </row>
    <row r="516" ht="15.75" customHeight="1">
      <c r="A516" s="8"/>
    </row>
    <row r="517" ht="15.75" customHeight="1">
      <c r="A517" s="8"/>
    </row>
    <row r="518" ht="15.75" customHeight="1">
      <c r="A518" s="8"/>
    </row>
    <row r="519" ht="15.75" customHeight="1">
      <c r="A519" s="8"/>
    </row>
    <row r="520" ht="15.75" customHeight="1">
      <c r="A520" s="8"/>
    </row>
    <row r="521" ht="15.75" customHeight="1">
      <c r="A521" s="8"/>
    </row>
    <row r="522" ht="15.75" customHeight="1">
      <c r="A522" s="8"/>
    </row>
    <row r="523" ht="15.75" customHeight="1">
      <c r="A523" s="8"/>
    </row>
    <row r="524" ht="15.75" customHeight="1">
      <c r="A524" s="8"/>
    </row>
    <row r="525" ht="15.75" customHeight="1">
      <c r="A525" s="8"/>
    </row>
    <row r="526" ht="15.75" customHeight="1">
      <c r="A526" s="8"/>
    </row>
    <row r="527" ht="15.75" customHeight="1">
      <c r="A527" s="8"/>
    </row>
    <row r="528" ht="15.75" customHeight="1">
      <c r="A528" s="8"/>
    </row>
    <row r="529" ht="15.75" customHeight="1">
      <c r="A529" s="8"/>
    </row>
    <row r="530" ht="15.75" customHeight="1">
      <c r="A530" s="8"/>
    </row>
    <row r="531" ht="15.75" customHeight="1">
      <c r="A531" s="8"/>
    </row>
    <row r="532" ht="15.75" customHeight="1">
      <c r="A532" s="8"/>
    </row>
    <row r="533" ht="15.75" customHeight="1">
      <c r="A533" s="8"/>
    </row>
    <row r="534" ht="15.75" customHeight="1">
      <c r="A534" s="8"/>
    </row>
    <row r="535" ht="15.75" customHeight="1">
      <c r="A535" s="8"/>
    </row>
    <row r="536" ht="15.75" customHeight="1">
      <c r="A536" s="8"/>
    </row>
    <row r="537" ht="15.75" customHeight="1">
      <c r="A537" s="8"/>
    </row>
    <row r="538" ht="15.75" customHeight="1">
      <c r="A538" s="8"/>
    </row>
    <row r="539" ht="15.75" customHeight="1">
      <c r="A539" s="8"/>
    </row>
    <row r="540" ht="15.75" customHeight="1">
      <c r="A540" s="8"/>
    </row>
    <row r="541" ht="15.75" customHeight="1">
      <c r="A541" s="8"/>
    </row>
    <row r="542" ht="15.75" customHeight="1">
      <c r="A542" s="8"/>
    </row>
    <row r="543" ht="15.75" customHeight="1">
      <c r="A543" s="8"/>
    </row>
    <row r="544" ht="15.75" customHeight="1">
      <c r="A544" s="8"/>
    </row>
    <row r="545" ht="15.75" customHeight="1">
      <c r="A545" s="8"/>
    </row>
    <row r="546" ht="15.75" customHeight="1">
      <c r="A546" s="8"/>
    </row>
    <row r="547" ht="15.75" customHeight="1">
      <c r="A547" s="8"/>
    </row>
    <row r="548" ht="15.75" customHeight="1">
      <c r="A548" s="8"/>
    </row>
    <row r="549" ht="15.75" customHeight="1">
      <c r="A549" s="8"/>
    </row>
    <row r="550" ht="15.75" customHeight="1">
      <c r="A550" s="8"/>
    </row>
    <row r="551" ht="15.75" customHeight="1">
      <c r="A551" s="8"/>
    </row>
    <row r="552" ht="15.75" customHeight="1">
      <c r="A552" s="8"/>
    </row>
    <row r="553" ht="15.75" customHeight="1">
      <c r="A553" s="8"/>
    </row>
    <row r="554" ht="15.75" customHeight="1">
      <c r="A554" s="8"/>
    </row>
    <row r="555" ht="15.75" customHeight="1">
      <c r="A555" s="8"/>
    </row>
    <row r="556" ht="15.75" customHeight="1">
      <c r="A556" s="8"/>
    </row>
    <row r="557" ht="15.75" customHeight="1">
      <c r="A557" s="8"/>
    </row>
    <row r="558" ht="15.75" customHeight="1">
      <c r="A558" s="8"/>
    </row>
    <row r="559" ht="15.75" customHeight="1">
      <c r="A559" s="8"/>
    </row>
    <row r="560" ht="15.75" customHeight="1">
      <c r="A560" s="8"/>
    </row>
    <row r="561" ht="15.75" customHeight="1">
      <c r="A561" s="8"/>
    </row>
    <row r="562" ht="15.75" customHeight="1">
      <c r="A562" s="8"/>
    </row>
    <row r="563" ht="15.75" customHeight="1">
      <c r="A563" s="8"/>
    </row>
    <row r="564" ht="15.75" customHeight="1">
      <c r="A564" s="8"/>
    </row>
    <row r="565" ht="15.75" customHeight="1">
      <c r="A565" s="8"/>
    </row>
    <row r="566" ht="15.75" customHeight="1">
      <c r="A566" s="8"/>
    </row>
    <row r="567" ht="15.75" customHeight="1">
      <c r="A567" s="8"/>
    </row>
    <row r="568" ht="15.75" customHeight="1">
      <c r="A568" s="8"/>
    </row>
    <row r="569" ht="15.75" customHeight="1">
      <c r="A569" s="8"/>
    </row>
    <row r="570" ht="15.75" customHeight="1">
      <c r="A570" s="8"/>
    </row>
    <row r="571" ht="15.75" customHeight="1">
      <c r="A571" s="8"/>
    </row>
    <row r="572" ht="15.75" customHeight="1">
      <c r="A572" s="8"/>
    </row>
    <row r="573" ht="15.75" customHeight="1">
      <c r="A573" s="8"/>
    </row>
    <row r="574" ht="15.75" customHeight="1">
      <c r="A574" s="8"/>
    </row>
    <row r="575" ht="15.75" customHeight="1">
      <c r="A575" s="8"/>
    </row>
    <row r="576" ht="15.75" customHeight="1">
      <c r="A576" s="8"/>
    </row>
    <row r="577" ht="15.75" customHeight="1">
      <c r="A577" s="8"/>
    </row>
    <row r="578" ht="15.75" customHeight="1">
      <c r="A578" s="8"/>
    </row>
    <row r="579" ht="15.75" customHeight="1">
      <c r="A579" s="8"/>
    </row>
    <row r="580" ht="15.75" customHeight="1">
      <c r="A580" s="8"/>
    </row>
    <row r="581" ht="15.75" customHeight="1">
      <c r="A581" s="8"/>
    </row>
    <row r="582" ht="15.75" customHeight="1">
      <c r="A582" s="8"/>
    </row>
    <row r="583" ht="15.75" customHeight="1">
      <c r="A583" s="8"/>
    </row>
    <row r="584" ht="15.75" customHeight="1">
      <c r="A584" s="8"/>
    </row>
    <row r="585" ht="15.75" customHeight="1">
      <c r="A585" s="8"/>
    </row>
    <row r="586" ht="15.75" customHeight="1">
      <c r="A586" s="8"/>
    </row>
    <row r="587" ht="15.75" customHeight="1">
      <c r="A587" s="8"/>
    </row>
    <row r="588" ht="15.75" customHeight="1">
      <c r="A588" s="8"/>
    </row>
    <row r="589" ht="15.75" customHeight="1">
      <c r="A589" s="8"/>
    </row>
    <row r="590" ht="15.75" customHeight="1">
      <c r="A590" s="8"/>
    </row>
    <row r="591" ht="15.75" customHeight="1">
      <c r="A591" s="8"/>
    </row>
    <row r="592" ht="15.75" customHeight="1">
      <c r="A592" s="8"/>
    </row>
    <row r="593" ht="15.75" customHeight="1">
      <c r="A593" s="8"/>
    </row>
    <row r="594" ht="15.75" customHeight="1">
      <c r="A594" s="8"/>
    </row>
    <row r="595" ht="15.75" customHeight="1">
      <c r="A595" s="8"/>
    </row>
    <row r="596" ht="15.75" customHeight="1">
      <c r="A596" s="8"/>
    </row>
    <row r="597" ht="15.75" customHeight="1">
      <c r="A597" s="8"/>
    </row>
    <row r="598" ht="15.75" customHeight="1">
      <c r="A598" s="8"/>
    </row>
    <row r="599" ht="15.75" customHeight="1">
      <c r="A599" s="8"/>
    </row>
    <row r="600" ht="15.75" customHeight="1">
      <c r="A600" s="8"/>
    </row>
    <row r="601" ht="15.75" customHeight="1">
      <c r="A601" s="8"/>
    </row>
    <row r="602" ht="15.75" customHeight="1">
      <c r="A602" s="8"/>
    </row>
    <row r="603" ht="15.75" customHeight="1">
      <c r="A603" s="8"/>
    </row>
    <row r="604" ht="15.75" customHeight="1">
      <c r="A604" s="8"/>
    </row>
    <row r="605" ht="15.75" customHeight="1">
      <c r="A605" s="8"/>
    </row>
    <row r="606" ht="15.75" customHeight="1">
      <c r="A606" s="8"/>
    </row>
    <row r="607" ht="15.75" customHeight="1">
      <c r="A607" s="8"/>
    </row>
    <row r="608" ht="15.75" customHeight="1">
      <c r="A608" s="8"/>
    </row>
    <row r="609" ht="15.75" customHeight="1">
      <c r="A609" s="8"/>
    </row>
    <row r="610" ht="15.75" customHeight="1">
      <c r="A610" s="8"/>
    </row>
    <row r="611" ht="15.75" customHeight="1">
      <c r="A611" s="8"/>
    </row>
    <row r="612" ht="15.75" customHeight="1">
      <c r="A612" s="8"/>
    </row>
    <row r="613" ht="15.75" customHeight="1">
      <c r="A613" s="8"/>
    </row>
    <row r="614" ht="15.75" customHeight="1">
      <c r="A614" s="8"/>
    </row>
    <row r="615" ht="15.75" customHeight="1">
      <c r="A615" s="8"/>
    </row>
    <row r="616" ht="15.75" customHeight="1">
      <c r="A616" s="8"/>
    </row>
    <row r="617" ht="15.75" customHeight="1">
      <c r="A617" s="8"/>
    </row>
    <row r="618" ht="15.75" customHeight="1">
      <c r="A618" s="8"/>
    </row>
    <row r="619" ht="15.75" customHeight="1">
      <c r="A619" s="8"/>
    </row>
    <row r="620" ht="15.75" customHeight="1">
      <c r="A620" s="8"/>
    </row>
    <row r="621" ht="15.75" customHeight="1">
      <c r="A621" s="8"/>
    </row>
    <row r="622" ht="15.75" customHeight="1">
      <c r="A622" s="8"/>
    </row>
    <row r="623" ht="15.75" customHeight="1">
      <c r="A623" s="8"/>
    </row>
    <row r="624" ht="15.75" customHeight="1">
      <c r="A624" s="8"/>
    </row>
    <row r="625" ht="15.75" customHeight="1">
      <c r="A625" s="8"/>
    </row>
    <row r="626" ht="15.75" customHeight="1">
      <c r="A626" s="8"/>
    </row>
    <row r="627" ht="15.75" customHeight="1">
      <c r="A627" s="8"/>
    </row>
    <row r="628" ht="15.75" customHeight="1">
      <c r="A628" s="8"/>
    </row>
    <row r="629" ht="15.75" customHeight="1">
      <c r="A629" s="8"/>
    </row>
    <row r="630" ht="15.75" customHeight="1">
      <c r="A630" s="8"/>
    </row>
    <row r="631" ht="15.75" customHeight="1">
      <c r="A631" s="8"/>
    </row>
    <row r="632" ht="15.75" customHeight="1">
      <c r="A632" s="8"/>
    </row>
    <row r="633" ht="15.75" customHeight="1">
      <c r="A633" s="8"/>
    </row>
    <row r="634" ht="15.75" customHeight="1">
      <c r="A634" s="8"/>
    </row>
    <row r="635" ht="15.75" customHeight="1">
      <c r="A635" s="8"/>
    </row>
    <row r="636" ht="15.75" customHeight="1">
      <c r="A636" s="8"/>
    </row>
    <row r="637" ht="15.75" customHeight="1">
      <c r="A637" s="8"/>
    </row>
    <row r="638" ht="15.75" customHeight="1">
      <c r="A638" s="8"/>
    </row>
    <row r="639" ht="15.75" customHeight="1">
      <c r="A639" s="8"/>
    </row>
    <row r="640" ht="15.75" customHeight="1">
      <c r="A640" s="8"/>
    </row>
    <row r="641" ht="15.75" customHeight="1">
      <c r="A641" s="8"/>
    </row>
    <row r="642" ht="15.75" customHeight="1">
      <c r="A642" s="8"/>
    </row>
    <row r="643" ht="15.75" customHeight="1">
      <c r="A643" s="8"/>
    </row>
    <row r="644" ht="15.75" customHeight="1">
      <c r="A644" s="8"/>
    </row>
    <row r="645" ht="15.75" customHeight="1">
      <c r="A645" s="8"/>
    </row>
    <row r="646" ht="15.75" customHeight="1">
      <c r="A646" s="8"/>
    </row>
    <row r="647" ht="15.75" customHeight="1">
      <c r="A647" s="8"/>
    </row>
    <row r="648" ht="15.75" customHeight="1">
      <c r="A648" s="8"/>
    </row>
    <row r="649" ht="15.75" customHeight="1">
      <c r="A649" s="8"/>
    </row>
    <row r="650" ht="15.75" customHeight="1">
      <c r="A650" s="8"/>
    </row>
    <row r="651" ht="15.75" customHeight="1">
      <c r="A651" s="8"/>
    </row>
    <row r="652" ht="15.75" customHeight="1">
      <c r="A652" s="8"/>
    </row>
    <row r="653" ht="15.75" customHeight="1">
      <c r="A653" s="8"/>
    </row>
    <row r="654" ht="15.75" customHeight="1">
      <c r="A654" s="8"/>
    </row>
    <row r="655" ht="15.75" customHeight="1">
      <c r="A655" s="8"/>
    </row>
    <row r="656" ht="15.75" customHeight="1">
      <c r="A656" s="8"/>
    </row>
    <row r="657" ht="15.75" customHeight="1">
      <c r="A657" s="8"/>
    </row>
    <row r="658" ht="15.75" customHeight="1">
      <c r="A658" s="8"/>
    </row>
    <row r="659" ht="15.75" customHeight="1">
      <c r="A659" s="8"/>
    </row>
    <row r="660" ht="15.75" customHeight="1">
      <c r="A660" s="8"/>
    </row>
    <row r="661" ht="15.75" customHeight="1">
      <c r="A661" s="8"/>
    </row>
    <row r="662" ht="15.75" customHeight="1">
      <c r="A662" s="8"/>
    </row>
    <row r="663" ht="15.75" customHeight="1">
      <c r="A663" s="8"/>
    </row>
    <row r="664" ht="15.75" customHeight="1">
      <c r="A664" s="8"/>
    </row>
    <row r="665" ht="15.75" customHeight="1">
      <c r="A665" s="8"/>
    </row>
    <row r="666" ht="15.75" customHeight="1">
      <c r="A666" s="8"/>
    </row>
    <row r="667" ht="15.75" customHeight="1">
      <c r="A667" s="8"/>
    </row>
    <row r="668" ht="15.75" customHeight="1">
      <c r="A668" s="8"/>
    </row>
    <row r="669" ht="15.75" customHeight="1">
      <c r="A669" s="8"/>
    </row>
    <row r="670" ht="15.75" customHeight="1">
      <c r="A670" s="8"/>
    </row>
    <row r="671" ht="15.75" customHeight="1">
      <c r="A671" s="8"/>
    </row>
    <row r="672" ht="15.75" customHeight="1">
      <c r="A672" s="8"/>
    </row>
    <row r="673" ht="15.75" customHeight="1">
      <c r="A673" s="8"/>
    </row>
    <row r="674" ht="15.75" customHeight="1">
      <c r="A674" s="8"/>
    </row>
    <row r="675" ht="15.75" customHeight="1">
      <c r="A675" s="8"/>
    </row>
    <row r="676" ht="15.75" customHeight="1">
      <c r="A676" s="8"/>
    </row>
    <row r="677" ht="15.75" customHeight="1">
      <c r="A677" s="8"/>
    </row>
    <row r="678" ht="15.75" customHeight="1">
      <c r="A678" s="8"/>
    </row>
    <row r="679" ht="15.75" customHeight="1">
      <c r="A679" s="8"/>
    </row>
    <row r="680" ht="15.75" customHeight="1">
      <c r="A680" s="8"/>
    </row>
    <row r="681" ht="15.75" customHeight="1">
      <c r="A681" s="8"/>
    </row>
    <row r="682" ht="15.75" customHeight="1">
      <c r="A682" s="8"/>
    </row>
    <row r="683" ht="15.75" customHeight="1">
      <c r="A683" s="8"/>
    </row>
    <row r="684" ht="15.75" customHeight="1">
      <c r="A684" s="8"/>
    </row>
    <row r="685" ht="15.75" customHeight="1">
      <c r="A685" s="8"/>
    </row>
    <row r="686" ht="15.75" customHeight="1">
      <c r="A686" s="8"/>
    </row>
    <row r="687" ht="15.75" customHeight="1">
      <c r="A687" s="8"/>
    </row>
    <row r="688" ht="15.75" customHeight="1">
      <c r="A688" s="8"/>
    </row>
    <row r="689" ht="15.75" customHeight="1">
      <c r="A689" s="8"/>
    </row>
    <row r="690" ht="15.75" customHeight="1">
      <c r="A690" s="8"/>
    </row>
    <row r="691" ht="15.75" customHeight="1">
      <c r="A691" s="8"/>
    </row>
    <row r="692" ht="15.75" customHeight="1">
      <c r="A692" s="8"/>
    </row>
    <row r="693" ht="15.75" customHeight="1">
      <c r="A693" s="8"/>
    </row>
    <row r="694" ht="15.75" customHeight="1">
      <c r="A694" s="8"/>
    </row>
    <row r="695" ht="15.75" customHeight="1">
      <c r="A695" s="8"/>
    </row>
    <row r="696" ht="15.75" customHeight="1">
      <c r="A696" s="8"/>
    </row>
    <row r="697" ht="15.75" customHeight="1">
      <c r="A697" s="8"/>
    </row>
    <row r="698" ht="15.75" customHeight="1">
      <c r="A698" s="8"/>
    </row>
    <row r="699" ht="15.75" customHeight="1">
      <c r="A699" s="8"/>
    </row>
    <row r="700" ht="15.75" customHeight="1">
      <c r="A700" s="8"/>
    </row>
    <row r="701" ht="15.75" customHeight="1">
      <c r="A701" s="8"/>
    </row>
    <row r="702" ht="15.75" customHeight="1">
      <c r="A702" s="8"/>
    </row>
    <row r="703" ht="15.75" customHeight="1">
      <c r="A703" s="8"/>
    </row>
    <row r="704" ht="15.75" customHeight="1">
      <c r="A704" s="8"/>
    </row>
    <row r="705" ht="15.75" customHeight="1">
      <c r="A705" s="8"/>
    </row>
    <row r="706" ht="15.75" customHeight="1">
      <c r="A706" s="8"/>
    </row>
    <row r="707" ht="15.75" customHeight="1">
      <c r="A707" s="8"/>
    </row>
    <row r="708" ht="15.75" customHeight="1">
      <c r="A708" s="8"/>
    </row>
    <row r="709" ht="15.75" customHeight="1">
      <c r="A709" s="8"/>
    </row>
    <row r="710" ht="15.75" customHeight="1">
      <c r="A710" s="8"/>
    </row>
    <row r="711" ht="15.75" customHeight="1">
      <c r="A711" s="8"/>
    </row>
    <row r="712" ht="15.75" customHeight="1">
      <c r="A712" s="8"/>
    </row>
    <row r="713" ht="15.75" customHeight="1">
      <c r="A713" s="8"/>
    </row>
    <row r="714" ht="15.75" customHeight="1">
      <c r="A714" s="8"/>
    </row>
    <row r="715" ht="15.75" customHeight="1">
      <c r="A715" s="8"/>
    </row>
    <row r="716" ht="15.75" customHeight="1">
      <c r="A716" s="8"/>
    </row>
    <row r="717" ht="15.75" customHeight="1">
      <c r="A717" s="8"/>
    </row>
    <row r="718" ht="15.75" customHeight="1">
      <c r="A718" s="8"/>
    </row>
    <row r="719" ht="15.75" customHeight="1">
      <c r="A719" s="8"/>
    </row>
    <row r="720" ht="15.75" customHeight="1">
      <c r="A720" s="8"/>
    </row>
    <row r="721" ht="15.75" customHeight="1">
      <c r="A721" s="8"/>
    </row>
    <row r="722" ht="15.75" customHeight="1">
      <c r="A722" s="8"/>
    </row>
    <row r="723" ht="15.75" customHeight="1">
      <c r="A723" s="8"/>
    </row>
    <row r="724" ht="15.75" customHeight="1">
      <c r="A724" s="8"/>
    </row>
    <row r="725" ht="15.75" customHeight="1">
      <c r="A725" s="8"/>
    </row>
    <row r="726" ht="15.75" customHeight="1">
      <c r="A726" s="8"/>
    </row>
    <row r="727" ht="15.75" customHeight="1">
      <c r="A727" s="8"/>
    </row>
    <row r="728" ht="15.75" customHeight="1">
      <c r="A728" s="8"/>
    </row>
    <row r="729" ht="15.75" customHeight="1">
      <c r="A729" s="8"/>
    </row>
    <row r="730" ht="15.75" customHeight="1">
      <c r="A730" s="8"/>
    </row>
    <row r="731" ht="15.75" customHeight="1">
      <c r="A731" s="8"/>
    </row>
    <row r="732" ht="15.75" customHeight="1">
      <c r="A732" s="8"/>
    </row>
    <row r="733" ht="15.75" customHeight="1">
      <c r="A733" s="8"/>
    </row>
    <row r="734" ht="15.75" customHeight="1">
      <c r="A734" s="8"/>
    </row>
    <row r="735" ht="15.75" customHeight="1">
      <c r="A735" s="8"/>
    </row>
    <row r="736" ht="15.75" customHeight="1">
      <c r="A736" s="8"/>
    </row>
    <row r="737" ht="15.75" customHeight="1">
      <c r="A737" s="8"/>
    </row>
    <row r="738" ht="15.75" customHeight="1">
      <c r="A738" s="8"/>
    </row>
    <row r="739" ht="15.75" customHeight="1">
      <c r="A739" s="8"/>
    </row>
    <row r="740" ht="15.75" customHeight="1">
      <c r="A740" s="8"/>
    </row>
    <row r="741" ht="15.75" customHeight="1">
      <c r="A741" s="8"/>
    </row>
    <row r="742" ht="15.75" customHeight="1">
      <c r="A742" s="8"/>
    </row>
    <row r="743" ht="15.75" customHeight="1">
      <c r="A743" s="8"/>
    </row>
    <row r="744" ht="15.75" customHeight="1">
      <c r="A744" s="8"/>
    </row>
    <row r="745" ht="15.75" customHeight="1">
      <c r="A745" s="8"/>
    </row>
    <row r="746" ht="15.75" customHeight="1">
      <c r="A746" s="8"/>
    </row>
    <row r="747" ht="15.75" customHeight="1">
      <c r="A747" s="8"/>
    </row>
    <row r="748" ht="15.75" customHeight="1">
      <c r="A748" s="8"/>
    </row>
    <row r="749" ht="15.75" customHeight="1">
      <c r="A749" s="8"/>
    </row>
    <row r="750" ht="15.75" customHeight="1">
      <c r="A750" s="8"/>
    </row>
    <row r="751" ht="15.75" customHeight="1">
      <c r="A751" s="8"/>
    </row>
    <row r="752" ht="15.75" customHeight="1">
      <c r="A752" s="8"/>
    </row>
    <row r="753" ht="15.75" customHeight="1">
      <c r="A753" s="8"/>
    </row>
    <row r="754" ht="15.75" customHeight="1">
      <c r="A754" s="8"/>
    </row>
    <row r="755" ht="15.75" customHeight="1">
      <c r="A755" s="8"/>
    </row>
    <row r="756" ht="15.75" customHeight="1">
      <c r="A756" s="8"/>
    </row>
    <row r="757" ht="15.75" customHeight="1">
      <c r="A757" s="8"/>
    </row>
    <row r="758" ht="15.75" customHeight="1">
      <c r="A758" s="8"/>
    </row>
    <row r="759" ht="15.75" customHeight="1">
      <c r="A759" s="8"/>
    </row>
    <row r="760" ht="15.75" customHeight="1">
      <c r="A760" s="8"/>
    </row>
    <row r="761" ht="15.75" customHeight="1">
      <c r="A761" s="8"/>
    </row>
    <row r="762" ht="15.75" customHeight="1">
      <c r="A762" s="8"/>
    </row>
    <row r="763" ht="15.75" customHeight="1">
      <c r="A763" s="8"/>
    </row>
    <row r="764" ht="15.75" customHeight="1">
      <c r="A764" s="8"/>
    </row>
    <row r="765" ht="15.75" customHeight="1">
      <c r="A765" s="8"/>
    </row>
    <row r="766" ht="15.75" customHeight="1">
      <c r="A766" s="8"/>
    </row>
    <row r="767" ht="15.75" customHeight="1">
      <c r="A767" s="8"/>
    </row>
    <row r="768" ht="15.75" customHeight="1">
      <c r="A768" s="8"/>
    </row>
    <row r="769" ht="15.75" customHeight="1">
      <c r="A769" s="8"/>
    </row>
    <row r="770" ht="15.75" customHeight="1">
      <c r="A770" s="8"/>
    </row>
    <row r="771" ht="15.75" customHeight="1">
      <c r="A771" s="8"/>
    </row>
    <row r="772" ht="15.75" customHeight="1">
      <c r="A772" s="8"/>
    </row>
    <row r="773" ht="15.75" customHeight="1">
      <c r="A773" s="8"/>
    </row>
    <row r="774" ht="15.75" customHeight="1">
      <c r="A774" s="8"/>
    </row>
    <row r="775" ht="15.75" customHeight="1">
      <c r="A775" s="8"/>
    </row>
    <row r="776" ht="15.75" customHeight="1">
      <c r="A776" s="8"/>
    </row>
    <row r="777" ht="15.75" customHeight="1">
      <c r="A777" s="8"/>
    </row>
    <row r="778" ht="15.75" customHeight="1">
      <c r="A778" s="8"/>
    </row>
    <row r="779" ht="15.75" customHeight="1">
      <c r="A779" s="8"/>
    </row>
    <row r="780" ht="15.75" customHeight="1">
      <c r="A780" s="8"/>
    </row>
    <row r="781" ht="15.75" customHeight="1">
      <c r="A781" s="8"/>
    </row>
    <row r="782" ht="15.75" customHeight="1">
      <c r="A782" s="8"/>
    </row>
    <row r="783" ht="15.75" customHeight="1">
      <c r="A783" s="8"/>
    </row>
    <row r="784" ht="15.75" customHeight="1">
      <c r="A784" s="8"/>
    </row>
    <row r="785" ht="15.75" customHeight="1">
      <c r="A785" s="8"/>
    </row>
    <row r="786" ht="15.75" customHeight="1">
      <c r="A786" s="8"/>
    </row>
    <row r="787" ht="15.75" customHeight="1">
      <c r="A787" s="8"/>
    </row>
    <row r="788" ht="15.75" customHeight="1">
      <c r="A788" s="8"/>
    </row>
    <row r="789" ht="15.75" customHeight="1">
      <c r="A789" s="8"/>
    </row>
    <row r="790" ht="15.75" customHeight="1">
      <c r="A790" s="8"/>
    </row>
    <row r="791" ht="15.75" customHeight="1">
      <c r="A791" s="8"/>
    </row>
    <row r="792" ht="15.75" customHeight="1">
      <c r="A792" s="8"/>
    </row>
    <row r="793" ht="15.75" customHeight="1">
      <c r="A793" s="8"/>
    </row>
    <row r="794" ht="15.75" customHeight="1">
      <c r="A794" s="8"/>
    </row>
    <row r="795" ht="15.75" customHeight="1">
      <c r="A795" s="8"/>
    </row>
    <row r="796" ht="15.75" customHeight="1">
      <c r="A796" s="8"/>
    </row>
    <row r="797" ht="15.75" customHeight="1">
      <c r="A797" s="8"/>
    </row>
    <row r="798" ht="15.75" customHeight="1">
      <c r="A798" s="8"/>
    </row>
    <row r="799" ht="15.75" customHeight="1">
      <c r="A799" s="8"/>
    </row>
    <row r="800" ht="15.75" customHeight="1">
      <c r="A800" s="8"/>
    </row>
    <row r="801" ht="15.75" customHeight="1">
      <c r="A801" s="8"/>
    </row>
    <row r="802" ht="15.75" customHeight="1">
      <c r="A802" s="8"/>
    </row>
    <row r="803" ht="15.75" customHeight="1">
      <c r="A803" s="8"/>
    </row>
    <row r="804" ht="15.75" customHeight="1">
      <c r="A804" s="8"/>
    </row>
    <row r="805" ht="15.75" customHeight="1">
      <c r="A805" s="8"/>
    </row>
    <row r="806" ht="15.75" customHeight="1">
      <c r="A806" s="8"/>
    </row>
    <row r="807" ht="15.75" customHeight="1">
      <c r="A807" s="8"/>
    </row>
    <row r="808" ht="15.75" customHeight="1">
      <c r="A808" s="8"/>
    </row>
    <row r="809" ht="15.75" customHeight="1">
      <c r="A809" s="8"/>
    </row>
    <row r="810" ht="15.75" customHeight="1">
      <c r="A810" s="8"/>
    </row>
    <row r="811" ht="15.75" customHeight="1">
      <c r="A811" s="8"/>
    </row>
    <row r="812" ht="15.75" customHeight="1">
      <c r="A812" s="8"/>
    </row>
    <row r="813" ht="15.75" customHeight="1">
      <c r="A813" s="8"/>
    </row>
    <row r="814" ht="15.75" customHeight="1">
      <c r="A814" s="8"/>
    </row>
    <row r="815" ht="15.75" customHeight="1">
      <c r="A815" s="8"/>
    </row>
    <row r="816" ht="15.75" customHeight="1">
      <c r="A816" s="8"/>
    </row>
    <row r="817" ht="15.75" customHeight="1">
      <c r="A817" s="8"/>
    </row>
    <row r="818" ht="15.75" customHeight="1">
      <c r="A818" s="8"/>
    </row>
    <row r="819" ht="15.75" customHeight="1">
      <c r="A819" s="8"/>
    </row>
    <row r="820" ht="15.75" customHeight="1">
      <c r="A820" s="8"/>
    </row>
    <row r="821" ht="15.75" customHeight="1">
      <c r="A821" s="8"/>
    </row>
    <row r="822" ht="15.75" customHeight="1">
      <c r="A822" s="8"/>
    </row>
    <row r="823" ht="15.75" customHeight="1">
      <c r="A823" s="8"/>
    </row>
    <row r="824" ht="15.75" customHeight="1">
      <c r="A824" s="8"/>
    </row>
    <row r="825" ht="15.75" customHeight="1">
      <c r="A825" s="8"/>
    </row>
    <row r="826" ht="15.75" customHeight="1">
      <c r="A826" s="8"/>
    </row>
    <row r="827" ht="15.75" customHeight="1">
      <c r="A827" s="8"/>
    </row>
    <row r="828" ht="15.75" customHeight="1">
      <c r="A828" s="8"/>
    </row>
    <row r="829" ht="15.75" customHeight="1">
      <c r="A829" s="8"/>
    </row>
    <row r="830" ht="15.75" customHeight="1">
      <c r="A830" s="8"/>
    </row>
    <row r="831" ht="15.75" customHeight="1">
      <c r="A831" s="8"/>
    </row>
    <row r="832" ht="15.75" customHeight="1">
      <c r="A832" s="8"/>
    </row>
    <row r="833" ht="15.75" customHeight="1">
      <c r="A833" s="8"/>
    </row>
    <row r="834" ht="15.75" customHeight="1">
      <c r="A834" s="8"/>
    </row>
    <row r="835" ht="15.75" customHeight="1">
      <c r="A835" s="8"/>
    </row>
    <row r="836" ht="15.75" customHeight="1">
      <c r="A836" s="8"/>
    </row>
    <row r="837" ht="15.75" customHeight="1">
      <c r="A837" s="8"/>
    </row>
    <row r="838" ht="15.75" customHeight="1">
      <c r="A838" s="8"/>
    </row>
    <row r="839" ht="15.75" customHeight="1">
      <c r="A839" s="8"/>
    </row>
    <row r="840" ht="15.75" customHeight="1">
      <c r="A840" s="8"/>
    </row>
    <row r="841" ht="15.75" customHeight="1">
      <c r="A841" s="8"/>
    </row>
    <row r="842" ht="15.75" customHeight="1">
      <c r="A842" s="8"/>
    </row>
    <row r="843" ht="15.75" customHeight="1">
      <c r="A843" s="8"/>
    </row>
    <row r="844" ht="15.75" customHeight="1">
      <c r="A844" s="8"/>
    </row>
    <row r="845" ht="15.75" customHeight="1">
      <c r="A845" s="8"/>
    </row>
    <row r="846" ht="15.75" customHeight="1">
      <c r="A846" s="8"/>
    </row>
    <row r="847" ht="15.75" customHeight="1">
      <c r="A847" s="8"/>
    </row>
    <row r="848" ht="15.75" customHeight="1">
      <c r="A848" s="8"/>
    </row>
    <row r="849" ht="15.75" customHeight="1">
      <c r="A849" s="8"/>
    </row>
    <row r="850" ht="15.75" customHeight="1">
      <c r="A850" s="8"/>
    </row>
    <row r="851" ht="15.75" customHeight="1">
      <c r="A851" s="8"/>
    </row>
    <row r="852" ht="15.75" customHeight="1">
      <c r="A852" s="8"/>
    </row>
    <row r="853" ht="15.75" customHeight="1">
      <c r="A853" s="8"/>
    </row>
    <row r="854" ht="15.75" customHeight="1">
      <c r="A854" s="8"/>
    </row>
    <row r="855" ht="15.75" customHeight="1">
      <c r="A855" s="8"/>
    </row>
    <row r="856" ht="15.75" customHeight="1">
      <c r="A856" s="8"/>
    </row>
    <row r="857" ht="15.75" customHeight="1">
      <c r="A857" s="8"/>
    </row>
    <row r="858" ht="15.75" customHeight="1">
      <c r="A858" s="8"/>
    </row>
    <row r="859" ht="15.75" customHeight="1">
      <c r="A859" s="8"/>
    </row>
    <row r="860" ht="15.75" customHeight="1">
      <c r="A860" s="8"/>
    </row>
    <row r="861" ht="15.75" customHeight="1">
      <c r="A861" s="8"/>
    </row>
    <row r="862" ht="15.75" customHeight="1">
      <c r="A862" s="8"/>
    </row>
    <row r="863" ht="15.75" customHeight="1">
      <c r="A863" s="8"/>
    </row>
    <row r="864" ht="15.75" customHeight="1">
      <c r="A864" s="8"/>
    </row>
    <row r="865" ht="15.75" customHeight="1">
      <c r="A865" s="8"/>
    </row>
    <row r="866" ht="15.75" customHeight="1">
      <c r="A866" s="8"/>
    </row>
    <row r="867" ht="15.75" customHeight="1">
      <c r="A867" s="8"/>
    </row>
    <row r="868" ht="15.75" customHeight="1">
      <c r="A868" s="8"/>
    </row>
    <row r="869" ht="15.75" customHeight="1">
      <c r="A869" s="8"/>
    </row>
    <row r="870" ht="15.75" customHeight="1">
      <c r="A870" s="8"/>
    </row>
    <row r="871" ht="15.75" customHeight="1">
      <c r="A871" s="8"/>
    </row>
    <row r="872" ht="15.75" customHeight="1">
      <c r="A872" s="8"/>
    </row>
    <row r="873" ht="15.75" customHeight="1">
      <c r="A873" s="8"/>
    </row>
    <row r="874" ht="15.75" customHeight="1">
      <c r="A874" s="8"/>
    </row>
    <row r="875" ht="15.75" customHeight="1">
      <c r="A875" s="8"/>
    </row>
    <row r="876" ht="15.75" customHeight="1">
      <c r="A876" s="8"/>
    </row>
    <row r="877" ht="15.75" customHeight="1">
      <c r="A877" s="8"/>
    </row>
    <row r="878" ht="15.75" customHeight="1">
      <c r="A878" s="8"/>
    </row>
    <row r="879" ht="15.75" customHeight="1">
      <c r="A879" s="8"/>
    </row>
    <row r="880" ht="15.75" customHeight="1">
      <c r="A880" s="8"/>
    </row>
    <row r="881" ht="15.75" customHeight="1">
      <c r="A881" s="8"/>
    </row>
    <row r="882" ht="15.75" customHeight="1">
      <c r="A882" s="8"/>
    </row>
    <row r="883" ht="15.75" customHeight="1">
      <c r="A883" s="8"/>
    </row>
    <row r="884" ht="15.75" customHeight="1">
      <c r="A884" s="8"/>
    </row>
    <row r="885" ht="15.75" customHeight="1">
      <c r="A885" s="8"/>
    </row>
    <row r="886" ht="15.75" customHeight="1">
      <c r="A886" s="8"/>
    </row>
    <row r="887" ht="15.75" customHeight="1">
      <c r="A887" s="8"/>
    </row>
    <row r="888" ht="15.75" customHeight="1">
      <c r="A888" s="8"/>
    </row>
    <row r="889" ht="15.75" customHeight="1">
      <c r="A889" s="8"/>
    </row>
    <row r="890" ht="15.75" customHeight="1">
      <c r="A890" s="8"/>
    </row>
    <row r="891" ht="15.75" customHeight="1">
      <c r="A891" s="8"/>
    </row>
    <row r="892" ht="15.75" customHeight="1">
      <c r="A892" s="8"/>
    </row>
    <row r="893" ht="15.75" customHeight="1">
      <c r="A893" s="8"/>
    </row>
    <row r="894" ht="15.75" customHeight="1">
      <c r="A894" s="8"/>
    </row>
    <row r="895" ht="15.75" customHeight="1">
      <c r="A895" s="8"/>
    </row>
    <row r="896" ht="15.75" customHeight="1">
      <c r="A896" s="8"/>
    </row>
    <row r="897" ht="15.75" customHeight="1">
      <c r="A897" s="8"/>
    </row>
    <row r="898" ht="15.75" customHeight="1">
      <c r="A898" s="8"/>
    </row>
    <row r="899" ht="15.75" customHeight="1">
      <c r="A899" s="8"/>
    </row>
    <row r="900" ht="15.75" customHeight="1">
      <c r="A900" s="8"/>
    </row>
    <row r="901" ht="15.75" customHeight="1">
      <c r="A901" s="8"/>
    </row>
    <row r="902" ht="15.75" customHeight="1">
      <c r="A902" s="8"/>
    </row>
    <row r="903" ht="15.75" customHeight="1">
      <c r="A903" s="8"/>
    </row>
    <row r="904" ht="15.75" customHeight="1">
      <c r="A904" s="8"/>
    </row>
    <row r="905" ht="15.75" customHeight="1">
      <c r="A905" s="8"/>
    </row>
    <row r="906" ht="15.75" customHeight="1">
      <c r="A906" s="8"/>
    </row>
    <row r="907" ht="15.75" customHeight="1">
      <c r="A907" s="8"/>
    </row>
    <row r="908" ht="15.75" customHeight="1">
      <c r="A908" s="8"/>
    </row>
    <row r="909" ht="15.75" customHeight="1">
      <c r="A909" s="8"/>
    </row>
    <row r="910" ht="15.75" customHeight="1">
      <c r="A910" s="8"/>
    </row>
    <row r="911" ht="15.75" customHeight="1">
      <c r="A911" s="8"/>
    </row>
    <row r="912" ht="15.75" customHeight="1">
      <c r="A912" s="8"/>
    </row>
    <row r="913" ht="15.75" customHeight="1">
      <c r="A913" s="8"/>
    </row>
    <row r="914" ht="15.75" customHeight="1">
      <c r="A914" s="8"/>
    </row>
    <row r="915" ht="15.75" customHeight="1">
      <c r="A915" s="8"/>
    </row>
    <row r="916" ht="15.75" customHeight="1">
      <c r="A916" s="8"/>
    </row>
    <row r="917" ht="15.75" customHeight="1">
      <c r="A917" s="8"/>
    </row>
    <row r="918" ht="15.75" customHeight="1">
      <c r="A918" s="8"/>
    </row>
    <row r="919" ht="15.75" customHeight="1">
      <c r="A919" s="8"/>
    </row>
    <row r="920" ht="15.75" customHeight="1">
      <c r="A920" s="8"/>
    </row>
    <row r="921" ht="15.75" customHeight="1">
      <c r="A921" s="8"/>
    </row>
    <row r="922" ht="15.75" customHeight="1">
      <c r="A922" s="8"/>
    </row>
    <row r="923" ht="15.75" customHeight="1">
      <c r="A923" s="8"/>
    </row>
    <row r="924" ht="15.75" customHeight="1">
      <c r="A924" s="8"/>
    </row>
    <row r="925" ht="15.75" customHeight="1">
      <c r="A925" s="8"/>
    </row>
    <row r="926" ht="15.75" customHeight="1">
      <c r="A926" s="8"/>
    </row>
    <row r="927" ht="15.75" customHeight="1">
      <c r="A927" s="8"/>
    </row>
    <row r="928" ht="15.75" customHeight="1">
      <c r="A928" s="8"/>
    </row>
    <row r="929" ht="15.75" customHeight="1">
      <c r="A929" s="8"/>
    </row>
    <row r="930" ht="15.75" customHeight="1">
      <c r="A930" s="8"/>
    </row>
    <row r="931" ht="15.75" customHeight="1">
      <c r="A931" s="8"/>
    </row>
    <row r="932" ht="15.75" customHeight="1">
      <c r="A932" s="8"/>
    </row>
    <row r="933" ht="15.75" customHeight="1">
      <c r="A933" s="8"/>
    </row>
    <row r="934" ht="15.75" customHeight="1">
      <c r="A934" s="8"/>
    </row>
    <row r="935" ht="15.75" customHeight="1">
      <c r="A935" s="8"/>
    </row>
    <row r="936" ht="15.75" customHeight="1">
      <c r="A936" s="8"/>
    </row>
    <row r="937" ht="15.75" customHeight="1">
      <c r="A937" s="8"/>
    </row>
    <row r="938" ht="15.75" customHeight="1">
      <c r="A938" s="8"/>
    </row>
    <row r="939" ht="15.75" customHeight="1">
      <c r="A939" s="8"/>
    </row>
    <row r="940" ht="15.75" customHeight="1">
      <c r="A940" s="8"/>
    </row>
    <row r="941" ht="15.75" customHeight="1">
      <c r="A941" s="8"/>
    </row>
    <row r="942" ht="15.75" customHeight="1">
      <c r="A942" s="8"/>
    </row>
    <row r="943" ht="15.75" customHeight="1">
      <c r="A943" s="8"/>
    </row>
    <row r="944" ht="15.75" customHeight="1">
      <c r="A944" s="8"/>
    </row>
    <row r="945" ht="15.75" customHeight="1">
      <c r="A945" s="8"/>
    </row>
    <row r="946" ht="15.75" customHeight="1">
      <c r="A946" s="8"/>
    </row>
    <row r="947" ht="15.75" customHeight="1">
      <c r="A947" s="8"/>
    </row>
    <row r="948" ht="15.75" customHeight="1">
      <c r="A948" s="8"/>
    </row>
    <row r="949" ht="15.75" customHeight="1">
      <c r="A949" s="8"/>
    </row>
    <row r="950" ht="15.75" customHeight="1">
      <c r="A950" s="8"/>
    </row>
    <row r="951" ht="15.75" customHeight="1">
      <c r="A951" s="8"/>
    </row>
    <row r="952" ht="15.75" customHeight="1">
      <c r="A952" s="8"/>
    </row>
    <row r="953" ht="15.75" customHeight="1">
      <c r="A953" s="8"/>
    </row>
    <row r="954" ht="15.75" customHeight="1">
      <c r="A954" s="8"/>
    </row>
    <row r="955" ht="15.75" customHeight="1">
      <c r="A955" s="8"/>
    </row>
    <row r="956" ht="15.75" customHeight="1">
      <c r="A956" s="8"/>
    </row>
    <row r="957" ht="15.75" customHeight="1">
      <c r="A957" s="8"/>
    </row>
    <row r="958" ht="15.75" customHeight="1">
      <c r="A958" s="8"/>
    </row>
    <row r="959" ht="15.75" customHeight="1">
      <c r="A959" s="8"/>
    </row>
    <row r="960" ht="15.75" customHeight="1">
      <c r="A960" s="8"/>
    </row>
    <row r="961" ht="15.75" customHeight="1">
      <c r="A961" s="8"/>
    </row>
    <row r="962" ht="15.75" customHeight="1">
      <c r="A962" s="8"/>
    </row>
    <row r="963" ht="15.75" customHeight="1">
      <c r="A963" s="8"/>
    </row>
    <row r="964" ht="15.75" customHeight="1">
      <c r="A964" s="8"/>
    </row>
    <row r="965" ht="15.75" customHeight="1">
      <c r="A965" s="8"/>
    </row>
    <row r="966" ht="15.75" customHeight="1">
      <c r="A966" s="8"/>
    </row>
    <row r="967" ht="15.75" customHeight="1">
      <c r="A967" s="8"/>
    </row>
    <row r="968" ht="15.75" customHeight="1">
      <c r="A968" s="8"/>
    </row>
    <row r="969" ht="15.75" customHeight="1">
      <c r="A969" s="8"/>
    </row>
    <row r="970" ht="15.75" customHeight="1">
      <c r="A970" s="8"/>
    </row>
    <row r="971" ht="15.75" customHeight="1">
      <c r="A971" s="8"/>
    </row>
    <row r="972" ht="15.75" customHeight="1">
      <c r="A972" s="8"/>
    </row>
    <row r="973" ht="15.75" customHeight="1">
      <c r="A973" s="8"/>
    </row>
    <row r="974" ht="15.75" customHeight="1">
      <c r="A974" s="8"/>
    </row>
    <row r="975" ht="15.75" customHeight="1">
      <c r="A975" s="8"/>
    </row>
    <row r="976" ht="15.75" customHeight="1">
      <c r="A976" s="8"/>
    </row>
    <row r="977" ht="15.75" customHeight="1">
      <c r="A977" s="8"/>
    </row>
    <row r="978" ht="15.75" customHeight="1">
      <c r="A978" s="8"/>
    </row>
    <row r="979" ht="15.75" customHeight="1">
      <c r="A979" s="8"/>
    </row>
    <row r="980" ht="15.75" customHeight="1">
      <c r="A980" s="8"/>
    </row>
    <row r="981" ht="15.75" customHeight="1">
      <c r="A981" s="8"/>
    </row>
    <row r="982" ht="15.75" customHeight="1">
      <c r="A982" s="8"/>
    </row>
    <row r="983" ht="15.75" customHeight="1">
      <c r="A983" s="8"/>
    </row>
    <row r="984" ht="15.75" customHeight="1">
      <c r="A984" s="8"/>
    </row>
    <row r="985" ht="15.75" customHeight="1">
      <c r="A985" s="8"/>
    </row>
    <row r="986" ht="15.75" customHeight="1">
      <c r="A986" s="8"/>
    </row>
    <row r="987" ht="15.75" customHeight="1">
      <c r="A987" s="8"/>
    </row>
    <row r="988" ht="15.75" customHeight="1">
      <c r="A988" s="8"/>
    </row>
    <row r="989" ht="15.75" customHeight="1">
      <c r="A989" s="8"/>
    </row>
    <row r="990" ht="15.75" customHeight="1">
      <c r="A990" s="8"/>
    </row>
    <row r="991" ht="15.75" customHeight="1">
      <c r="A991" s="8"/>
    </row>
    <row r="992" ht="15.75" customHeight="1">
      <c r="A992" s="8"/>
    </row>
    <row r="993" ht="15.75" customHeight="1">
      <c r="A993" s="8"/>
    </row>
    <row r="994" ht="15.75" customHeight="1">
      <c r="A994" s="8"/>
    </row>
    <row r="995" ht="15.75" customHeight="1">
      <c r="A995" s="8"/>
    </row>
    <row r="996" ht="15.75" customHeight="1">
      <c r="A996" s="8"/>
    </row>
    <row r="997" ht="15.75" customHeight="1">
      <c r="A997" s="8"/>
    </row>
    <row r="998" ht="15.75" customHeight="1">
      <c r="A998" s="8"/>
    </row>
    <row r="999" ht="15.75" customHeight="1">
      <c r="A999" s="8"/>
    </row>
    <row r="1000" ht="15.75" customHeight="1">
      <c r="A1000" s="8"/>
    </row>
  </sheetData>
  <mergeCells count="61">
    <mergeCell ref="H32:J32"/>
    <mergeCell ref="H35:J35"/>
    <mergeCell ref="H21:J21"/>
    <mergeCell ref="H22:J22"/>
    <mergeCell ref="H25:J25"/>
    <mergeCell ref="H26:J26"/>
    <mergeCell ref="H27:J27"/>
    <mergeCell ref="H30:J30"/>
    <mergeCell ref="H31:J31"/>
    <mergeCell ref="B29:K29"/>
    <mergeCell ref="B34:K34"/>
    <mergeCell ref="C35:E35"/>
    <mergeCell ref="C36:E36"/>
    <mergeCell ref="H36:J36"/>
    <mergeCell ref="C37:E37"/>
    <mergeCell ref="H37:J37"/>
    <mergeCell ref="B39:K39"/>
    <mergeCell ref="H40:J40"/>
    <mergeCell ref="B1:K1"/>
    <mergeCell ref="C3:E3"/>
    <mergeCell ref="B4:B5"/>
    <mergeCell ref="C4:E5"/>
    <mergeCell ref="N4:N5"/>
    <mergeCell ref="C6:E7"/>
    <mergeCell ref="N6:N7"/>
    <mergeCell ref="B6:B7"/>
    <mergeCell ref="B8:B9"/>
    <mergeCell ref="C8:E9"/>
    <mergeCell ref="B10:B11"/>
    <mergeCell ref="C10:E11"/>
    <mergeCell ref="B12:B13"/>
    <mergeCell ref="C12:E13"/>
    <mergeCell ref="L12:L13"/>
    <mergeCell ref="L14:L15"/>
    <mergeCell ref="L4:L5"/>
    <mergeCell ref="L6:L7"/>
    <mergeCell ref="L8:L9"/>
    <mergeCell ref="N8:N9"/>
    <mergeCell ref="L10:L11"/>
    <mergeCell ref="N10:N11"/>
    <mergeCell ref="N12:N13"/>
    <mergeCell ref="N14:N15"/>
    <mergeCell ref="B14:B15"/>
    <mergeCell ref="C14:E15"/>
    <mergeCell ref="B19:K19"/>
    <mergeCell ref="C20:E20"/>
    <mergeCell ref="H20:J20"/>
    <mergeCell ref="C21:E21"/>
    <mergeCell ref="B24:K24"/>
    <mergeCell ref="C22:E22"/>
    <mergeCell ref="C25:E25"/>
    <mergeCell ref="C26:E26"/>
    <mergeCell ref="C27:E27"/>
    <mergeCell ref="C30:E30"/>
    <mergeCell ref="C31:E31"/>
    <mergeCell ref="C32:E32"/>
    <mergeCell ref="C40:E40"/>
    <mergeCell ref="C41:E41"/>
    <mergeCell ref="H41:J41"/>
    <mergeCell ref="C42:E42"/>
    <mergeCell ref="H42:J42"/>
  </mergeCells>
  <printOptions/>
  <pageMargins bottom="0.75" footer="0.0" header="0.0" left="0.25" right="0.25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17.29"/>
    <col customWidth="1" min="4" max="4" width="9.14"/>
    <col customWidth="1" min="5" max="5" width="14.86"/>
    <col customWidth="1" min="6" max="6" width="9.14"/>
    <col customWidth="1" min="7" max="7" width="20.0"/>
    <col customWidth="1" min="8" max="10" width="9.14"/>
    <col customWidth="1" min="11" max="11" width="19.0"/>
    <col customWidth="1" min="12" max="14" width="9.14"/>
    <col customWidth="1" min="15" max="15" width="19.29"/>
    <col customWidth="1" min="16" max="26" width="8.71"/>
  </cols>
  <sheetData>
    <row r="1">
      <c r="A1" s="8"/>
      <c r="B1" s="76" t="s">
        <v>99</v>
      </c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ht="15.0" customHeight="1">
      <c r="A2" s="8"/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ht="15.0" customHeight="1">
      <c r="A3" s="8"/>
      <c r="B3" s="77"/>
      <c r="C3" s="78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>
      <c r="A4" s="8" t="s">
        <v>100</v>
      </c>
      <c r="B4" s="79" t="str">
        <f t="array" ref="B4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Догадин, Петрушко</v>
      </c>
      <c r="C4" s="80"/>
      <c r="D4" s="81">
        <v>11.0</v>
      </c>
      <c r="E4" s="82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ht="15.0" customHeight="1">
      <c r="A5" s="8">
        <v>1.0</v>
      </c>
      <c r="B5" s="77"/>
      <c r="C5" s="78"/>
      <c r="D5" s="77"/>
      <c r="E5" s="83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>
      <c r="A6" s="8"/>
      <c r="B6" s="84" t="s">
        <v>73</v>
      </c>
      <c r="C6" s="59">
        <v>1.0</v>
      </c>
      <c r="D6" s="77"/>
      <c r="E6" s="85"/>
      <c r="F6" s="86" t="str">
        <f>IF(ISBLANK(D4),"",IF(D4&gt;D8,B4,B8))</f>
        <v>Догадин, Петрушко</v>
      </c>
      <c r="G6" s="80"/>
      <c r="H6" s="81">
        <v>13.0</v>
      </c>
      <c r="I6" s="82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ht="15.0" customHeight="1">
      <c r="A7" s="8"/>
      <c r="B7" s="77"/>
      <c r="C7" s="78"/>
      <c r="D7" s="77"/>
      <c r="E7" s="85"/>
      <c r="F7" s="77"/>
      <c r="G7" s="77"/>
      <c r="H7" s="77"/>
      <c r="I7" s="83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>
      <c r="A8" s="8" t="s">
        <v>101</v>
      </c>
      <c r="B8" s="79" t="str">
        <f t="array" ref="B8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Каргашин, Бейгер</v>
      </c>
      <c r="C8" s="80"/>
      <c r="D8" s="81">
        <v>8.0</v>
      </c>
      <c r="E8" s="87"/>
      <c r="F8" s="77"/>
      <c r="G8" s="77"/>
      <c r="H8" s="77"/>
      <c r="I8" s="85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ht="15.0" customHeight="1">
      <c r="A9" s="8">
        <v>2.0</v>
      </c>
      <c r="B9" s="77"/>
      <c r="C9" s="78"/>
      <c r="D9" s="77"/>
      <c r="E9" s="77"/>
      <c r="F9" s="77"/>
      <c r="G9" s="77"/>
      <c r="H9" s="77"/>
      <c r="I9" s="85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>
      <c r="A10" s="8"/>
      <c r="B10" s="77"/>
      <c r="C10" s="78"/>
      <c r="D10" s="77"/>
      <c r="E10" s="77"/>
      <c r="F10" s="77"/>
      <c r="G10" s="84" t="s">
        <v>73</v>
      </c>
      <c r="H10" s="59">
        <v>1.0</v>
      </c>
      <c r="I10" s="85"/>
      <c r="J10" s="86" t="str">
        <f>IF(ISBLANK(H6),"",IF(H6&gt;H14,F6,F14))</f>
        <v>Догадин, Петрушко</v>
      </c>
      <c r="K10" s="29"/>
      <c r="L10" s="81">
        <v>7.0</v>
      </c>
      <c r="M10" s="8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ht="15.0" customHeight="1">
      <c r="A11" s="8"/>
      <c r="B11" s="77"/>
      <c r="C11" s="78"/>
      <c r="D11" s="77"/>
      <c r="E11" s="77"/>
      <c r="F11" s="77"/>
      <c r="G11" s="77"/>
      <c r="H11" s="77"/>
      <c r="I11" s="85"/>
      <c r="J11" s="77"/>
      <c r="K11" s="77"/>
      <c r="L11" s="77"/>
      <c r="M11" s="83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>
      <c r="A12" s="8" t="s">
        <v>102</v>
      </c>
      <c r="B12" s="79" t="str">
        <f t="array" ref="B12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Базарев, Мишин </v>
      </c>
      <c r="C12" s="80"/>
      <c r="D12" s="81">
        <v>13.0</v>
      </c>
      <c r="E12" s="82"/>
      <c r="F12" s="77"/>
      <c r="G12" s="77"/>
      <c r="H12" s="77"/>
      <c r="I12" s="85"/>
      <c r="J12" s="77"/>
      <c r="K12" s="77"/>
      <c r="L12" s="77"/>
      <c r="M12" s="85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ht="15.0" customHeight="1">
      <c r="A13" s="8">
        <v>1.0</v>
      </c>
      <c r="B13" s="77"/>
      <c r="C13" s="78"/>
      <c r="D13" s="77"/>
      <c r="E13" s="83"/>
      <c r="F13" s="77"/>
      <c r="G13" s="77"/>
      <c r="H13" s="77"/>
      <c r="I13" s="85"/>
      <c r="J13" s="77"/>
      <c r="K13" s="77"/>
      <c r="L13" s="77"/>
      <c r="M13" s="85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>
      <c r="A14" s="8"/>
      <c r="B14" s="84" t="s">
        <v>73</v>
      </c>
      <c r="C14" s="59">
        <v>3.0</v>
      </c>
      <c r="D14" s="77"/>
      <c r="E14" s="85"/>
      <c r="F14" s="86" t="str">
        <f>IF(ISBLANK(D12),"",IF(D12&gt;D16,B12,B16))</f>
        <v>Базарев, Мишин </v>
      </c>
      <c r="G14" s="80"/>
      <c r="H14" s="81">
        <v>11.0</v>
      </c>
      <c r="I14" s="87"/>
      <c r="J14" s="77"/>
      <c r="K14" s="77"/>
      <c r="L14" s="77"/>
      <c r="M14" s="85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ht="15.0" customHeight="1">
      <c r="A15" s="8"/>
      <c r="B15" s="77"/>
      <c r="C15" s="77"/>
      <c r="D15" s="77"/>
      <c r="E15" s="85"/>
      <c r="F15" s="77"/>
      <c r="G15" s="77"/>
      <c r="H15" s="77"/>
      <c r="I15" s="77"/>
      <c r="J15" s="77"/>
      <c r="K15" s="77"/>
      <c r="L15" s="77"/>
      <c r="M15" s="85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>
      <c r="A16" s="8" t="s">
        <v>103</v>
      </c>
      <c r="B16" s="79" t="str">
        <f t="array" ref="B16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Филатов, Жака</v>
      </c>
      <c r="C16" s="80"/>
      <c r="D16" s="81">
        <v>8.0</v>
      </c>
      <c r="E16" s="87"/>
      <c r="F16" s="77"/>
      <c r="G16" s="77"/>
      <c r="H16" s="77"/>
      <c r="I16" s="77"/>
      <c r="J16" s="77"/>
      <c r="K16" s="77"/>
      <c r="L16" s="77"/>
      <c r="M16" s="85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ht="15.0" customHeight="1">
      <c r="A17" s="8">
        <v>2.0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85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>
      <c r="A18" s="8"/>
      <c r="B18" s="84"/>
      <c r="C18" s="77"/>
      <c r="D18" s="77"/>
      <c r="E18" s="77"/>
      <c r="F18" s="77"/>
      <c r="G18" s="77"/>
      <c r="H18" s="77"/>
      <c r="I18" s="77"/>
      <c r="J18" s="77"/>
      <c r="K18" s="84" t="s">
        <v>73</v>
      </c>
      <c r="L18" s="59">
        <v>3.0</v>
      </c>
      <c r="M18" s="85"/>
      <c r="N18" s="88" t="str">
        <f>IF(ISBLANK(L10),"",IF(L10&gt;L26,J10,J26))</f>
        <v>Денисов, Воронов </v>
      </c>
      <c r="O18" s="89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ht="15.0" customHeight="1">
      <c r="A19" s="8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85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>
      <c r="A20" s="8" t="s">
        <v>100</v>
      </c>
      <c r="B20" s="79" t="str">
        <f t="array" ref="B20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Денисов, Воронов </v>
      </c>
      <c r="C20" s="80"/>
      <c r="D20" s="81">
        <v>13.0</v>
      </c>
      <c r="E20" s="82"/>
      <c r="F20" s="77"/>
      <c r="G20" s="77"/>
      <c r="H20" s="77"/>
      <c r="I20" s="77"/>
      <c r="J20" s="77"/>
      <c r="K20" s="77"/>
      <c r="L20" s="77"/>
      <c r="M20" s="85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ht="15.0" customHeight="1">
      <c r="A21" s="8">
        <v>2.0</v>
      </c>
      <c r="B21" s="77"/>
      <c r="C21" s="77"/>
      <c r="D21" s="77"/>
      <c r="E21" s="83"/>
      <c r="F21" s="77"/>
      <c r="G21" s="77"/>
      <c r="H21" s="77"/>
      <c r="I21" s="77"/>
      <c r="J21" s="77"/>
      <c r="K21" s="77"/>
      <c r="L21" s="77"/>
      <c r="M21" s="85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ht="15.75" customHeight="1">
      <c r="A22" s="8"/>
      <c r="B22" s="84" t="s">
        <v>73</v>
      </c>
      <c r="C22" s="59">
        <v>4.0</v>
      </c>
      <c r="D22" s="77"/>
      <c r="E22" s="85"/>
      <c r="F22" s="86" t="str">
        <f>IF(ISBLANK(D20),"",IF(D20&gt;D24,B20,B24))</f>
        <v>Денисов, Воронов </v>
      </c>
      <c r="G22" s="80"/>
      <c r="H22" s="81">
        <v>13.0</v>
      </c>
      <c r="I22" s="82"/>
      <c r="J22" s="77"/>
      <c r="K22" s="77"/>
      <c r="L22" s="77"/>
      <c r="M22" s="85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ht="15.0" customHeight="1">
      <c r="A23" s="8"/>
      <c r="B23" s="77"/>
      <c r="C23" s="77"/>
      <c r="D23" s="77"/>
      <c r="E23" s="85"/>
      <c r="F23" s="77"/>
      <c r="G23" s="77"/>
      <c r="H23" s="77"/>
      <c r="I23" s="83"/>
      <c r="J23" s="77"/>
      <c r="K23" s="77"/>
      <c r="L23" s="77"/>
      <c r="M23" s="85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ht="15.75" customHeight="1">
      <c r="A24" s="8" t="s">
        <v>103</v>
      </c>
      <c r="B24" s="79" t="str">
        <f t="array" ref="B24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Иванов, Кузьмин</v>
      </c>
      <c r="C24" s="80"/>
      <c r="D24" s="81">
        <v>5.0</v>
      </c>
      <c r="E24" s="87"/>
      <c r="F24" s="77"/>
      <c r="G24" s="77"/>
      <c r="H24" s="77"/>
      <c r="I24" s="85"/>
      <c r="J24" s="77"/>
      <c r="K24" s="77"/>
      <c r="L24" s="77"/>
      <c r="M24" s="85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ht="15.0" customHeight="1">
      <c r="A25" s="8">
        <v>1.0</v>
      </c>
      <c r="B25" s="77"/>
      <c r="C25" s="77"/>
      <c r="D25" s="77"/>
      <c r="E25" s="77"/>
      <c r="F25" s="77"/>
      <c r="G25" s="77"/>
      <c r="H25" s="77"/>
      <c r="I25" s="85"/>
      <c r="J25" s="77"/>
      <c r="K25" s="77"/>
      <c r="L25" s="77"/>
      <c r="M25" s="85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ht="15.75" customHeight="1">
      <c r="A26" s="8"/>
      <c r="B26" s="77"/>
      <c r="C26" s="77"/>
      <c r="D26" s="77"/>
      <c r="E26" s="77"/>
      <c r="F26" s="77"/>
      <c r="G26" s="84" t="s">
        <v>73</v>
      </c>
      <c r="H26" s="59">
        <v>3.0</v>
      </c>
      <c r="I26" s="85"/>
      <c r="J26" s="86" t="str">
        <f>IF(ISBLANK(H22),"",IF(H22&gt;H30,F22,F30))</f>
        <v>Денисов, Воронов </v>
      </c>
      <c r="K26" s="80"/>
      <c r="L26" s="81">
        <v>13.0</v>
      </c>
      <c r="M26" s="8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ht="15.0" customHeight="1">
      <c r="A27" s="8"/>
      <c r="B27" s="77"/>
      <c r="C27" s="77"/>
      <c r="D27" s="77"/>
      <c r="E27" s="77"/>
      <c r="F27" s="77"/>
      <c r="G27" s="77"/>
      <c r="H27" s="77"/>
      <c r="I27" s="85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ht="15.75" customHeight="1">
      <c r="A28" s="8" t="s">
        <v>101</v>
      </c>
      <c r="B28" s="79" t="str">
        <f t="array" ref="B28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Гулинин, Тихонов </v>
      </c>
      <c r="C28" s="80"/>
      <c r="D28" s="81">
        <v>7.0</v>
      </c>
      <c r="E28" s="82"/>
      <c r="F28" s="77"/>
      <c r="G28" s="77"/>
      <c r="H28" s="77"/>
      <c r="I28" s="85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ht="15.0" customHeight="1">
      <c r="A29" s="8">
        <v>1.0</v>
      </c>
      <c r="B29" s="77"/>
      <c r="C29" s="77"/>
      <c r="D29" s="77"/>
      <c r="E29" s="83"/>
      <c r="F29" s="77"/>
      <c r="G29" s="77"/>
      <c r="H29" s="77"/>
      <c r="I29" s="85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ht="15.75" customHeight="1">
      <c r="A30" s="8"/>
      <c r="B30" s="84" t="s">
        <v>73</v>
      </c>
      <c r="C30" s="59">
        <v>6.0</v>
      </c>
      <c r="D30" s="77"/>
      <c r="E30" s="85"/>
      <c r="F30" s="86" t="str">
        <f>IF(ISBLANK(D28),"",IF(D28&gt;D32,B28,B32))</f>
        <v>Земцов, Хафидо</v>
      </c>
      <c r="G30" s="80"/>
      <c r="H30" s="81">
        <v>0.0</v>
      </c>
      <c r="I30" s="8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ht="15.0" customHeight="1">
      <c r="A31" s="8"/>
      <c r="B31" s="77"/>
      <c r="C31" s="77"/>
      <c r="D31" s="77"/>
      <c r="E31" s="85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ht="15.75" customHeight="1">
      <c r="A32" s="8" t="s">
        <v>102</v>
      </c>
      <c r="B32" s="79" t="str">
        <f t="array" ref="B32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Земцов, Хафидо</v>
      </c>
      <c r="C32" s="80"/>
      <c r="D32" s="81">
        <v>13.0</v>
      </c>
      <c r="E32" s="8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ht="15.75" customHeight="1">
      <c r="A33" s="8">
        <v>2.0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ht="15.75" customHeight="1">
      <c r="A34" s="8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ht="15.75" customHeight="1">
      <c r="A35" s="8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ht="15.75" customHeight="1">
      <c r="A36" s="8"/>
      <c r="B36" s="79" t="str">
        <f>IF(ISBLANK(H6),"",IF(H6&gt;H14,F14,F6))</f>
        <v>Базарев, Мишин </v>
      </c>
      <c r="C36" s="80"/>
      <c r="D36" s="81">
        <v>13.0</v>
      </c>
      <c r="E36" s="90" t="s">
        <v>104</v>
      </c>
      <c r="F36" s="8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ht="15.0" customHeight="1">
      <c r="A37" s="8"/>
      <c r="B37" s="77"/>
      <c r="C37" s="77"/>
      <c r="D37" s="77"/>
      <c r="E37" s="83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ht="15.75" customHeight="1">
      <c r="A38" s="8"/>
      <c r="B38" s="77"/>
      <c r="C38" s="84" t="s">
        <v>73</v>
      </c>
      <c r="D38" s="59">
        <v>1.0</v>
      </c>
      <c r="E38" s="85"/>
      <c r="F38" s="86" t="str">
        <f>IF(ISBLANK(D36),"",IF(D36&gt;D40,B36,B40))</f>
        <v>Базарев, Мишин </v>
      </c>
      <c r="G38" s="29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ht="15.0" customHeight="1">
      <c r="A39" s="8"/>
      <c r="B39" s="77"/>
      <c r="C39" s="77"/>
      <c r="D39" s="77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ht="15.75" customHeight="1">
      <c r="A40" s="8"/>
      <c r="B40" s="79" t="str">
        <f>IF(ISBLANK(H22),"",IF(H22&gt;H30,F30,F22))</f>
        <v>Земцов, Хафидо</v>
      </c>
      <c r="C40" s="80"/>
      <c r="D40" s="81">
        <v>7.0</v>
      </c>
      <c r="E40" s="8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ht="15.75" customHeight="1">
      <c r="A41" s="8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ht="15.75" customHeight="1">
      <c r="A42" s="8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ht="15.75" customHeight="1">
      <c r="A43" s="8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ht="15.75" customHeight="1">
      <c r="A44" s="8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ht="15.75" customHeight="1">
      <c r="A45" s="8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ht="15.75" customHeight="1">
      <c r="A46" s="8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ht="15.75" customHeight="1">
      <c r="A47" s="8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ht="15.75" customHeight="1">
      <c r="A48" s="8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ht="15.75" customHeight="1">
      <c r="A49" s="8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ht="15.75" customHeight="1">
      <c r="A50" s="8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ht="15.75" customHeight="1">
      <c r="A51" s="8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ht="15.75" customHeight="1">
      <c r="A52" s="8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ht="15.75" customHeight="1">
      <c r="A53" s="8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ht="15.75" customHeight="1">
      <c r="A54" s="8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ht="15.75" customHeight="1">
      <c r="A55" s="8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ht="15.75" customHeight="1">
      <c r="A56" s="8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ht="15.75" customHeight="1">
      <c r="A57" s="8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ht="15.75" customHeight="1">
      <c r="A58" s="8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ht="15.75" customHeight="1">
      <c r="A59" s="8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ht="15.75" customHeight="1">
      <c r="A60" s="8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ht="15.75" customHeight="1">
      <c r="A61" s="8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ht="15.75" customHeight="1">
      <c r="A62" s="8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ht="15.75" customHeight="1">
      <c r="A63" s="8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ht="15.75" customHeight="1">
      <c r="A64" s="8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ht="15.75" customHeight="1">
      <c r="A65" s="8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ht="15.75" customHeight="1">
      <c r="A66" s="8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ht="15.75" customHeight="1">
      <c r="A67" s="8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ht="15.75" customHeight="1">
      <c r="A68" s="8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ht="15.75" customHeight="1">
      <c r="A69" s="8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ht="15.75" customHeight="1">
      <c r="A70" s="8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ht="15.75" customHeight="1">
      <c r="A71" s="8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ht="15.75" customHeight="1">
      <c r="A72" s="8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ht="15.75" customHeight="1">
      <c r="A73" s="8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ht="15.75" customHeight="1">
      <c r="A74" s="8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ht="15.75" customHeight="1">
      <c r="A75" s="8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ht="15.75" customHeight="1">
      <c r="A76" s="8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ht="15.75" customHeight="1">
      <c r="A77" s="8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ht="15.75" customHeight="1">
      <c r="A78" s="8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ht="15.75" customHeight="1">
      <c r="A79" s="8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ht="15.75" customHeight="1">
      <c r="A80" s="8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ht="15.75" customHeight="1">
      <c r="A81" s="8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ht="15.75" customHeight="1">
      <c r="A82" s="8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ht="15.75" customHeight="1">
      <c r="A83" s="8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ht="15.75" customHeight="1">
      <c r="A84" s="8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ht="15.75" customHeight="1">
      <c r="A85" s="8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ht="15.75" customHeight="1">
      <c r="A86" s="8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ht="15.75" customHeight="1">
      <c r="A87" s="8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ht="15.75" customHeight="1">
      <c r="A88" s="8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ht="15.75" customHeight="1">
      <c r="A89" s="8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ht="15.75" customHeight="1">
      <c r="A90" s="8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ht="15.75" customHeight="1">
      <c r="A91" s="8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ht="15.75" customHeight="1">
      <c r="A92" s="8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ht="15.75" customHeight="1">
      <c r="A93" s="8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ht="15.75" customHeight="1">
      <c r="A94" s="8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ht="15.75" customHeight="1">
      <c r="A95" s="8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ht="15.75" customHeight="1">
      <c r="A96" s="8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ht="15.75" customHeight="1">
      <c r="A97" s="8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ht="15.75" customHeight="1">
      <c r="A98" s="8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ht="15.75" customHeight="1">
      <c r="A99" s="8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ht="15.75" customHeight="1">
      <c r="A100" s="8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ht="15.75" customHeight="1">
      <c r="A101" s="8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ht="15.75" customHeight="1">
      <c r="A102" s="8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ht="15.75" customHeight="1">
      <c r="A103" s="8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ht="15.75" customHeight="1">
      <c r="A104" s="8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ht="15.75" customHeight="1">
      <c r="A105" s="8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ht="15.75" customHeight="1">
      <c r="A106" s="8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ht="15.75" customHeight="1">
      <c r="A107" s="8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ht="15.75" customHeight="1">
      <c r="A108" s="8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ht="15.75" customHeight="1">
      <c r="A109" s="8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ht="15.75" customHeight="1">
      <c r="A110" s="8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ht="15.75" customHeight="1">
      <c r="A111" s="8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ht="15.75" customHeight="1">
      <c r="A112" s="8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ht="15.75" customHeight="1">
      <c r="A113" s="8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ht="15.75" customHeight="1">
      <c r="A114" s="8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ht="15.75" customHeight="1">
      <c r="A115" s="8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ht="15.75" customHeight="1">
      <c r="A116" s="8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ht="15.75" customHeight="1">
      <c r="A117" s="8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ht="15.75" customHeight="1">
      <c r="A118" s="8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ht="15.75" customHeight="1">
      <c r="A119" s="8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ht="15.75" customHeight="1">
      <c r="A120" s="8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ht="15.75" customHeight="1">
      <c r="A121" s="8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ht="15.75" customHeight="1">
      <c r="A122" s="8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ht="15.75" customHeight="1">
      <c r="A123" s="8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ht="15.75" customHeight="1">
      <c r="A124" s="8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ht="15.75" customHeight="1">
      <c r="A125" s="8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ht="15.75" customHeight="1">
      <c r="A126" s="8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ht="15.75" customHeight="1">
      <c r="A127" s="8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ht="15.75" customHeight="1">
      <c r="A128" s="8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ht="15.75" customHeight="1">
      <c r="A129" s="8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ht="15.75" customHeight="1">
      <c r="A130" s="8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ht="15.75" customHeight="1">
      <c r="A131" s="8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ht="15.75" customHeight="1">
      <c r="A132" s="8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ht="15.75" customHeight="1">
      <c r="A133" s="8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ht="15.75" customHeight="1">
      <c r="A134" s="8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ht="15.75" customHeight="1">
      <c r="A135" s="8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ht="15.75" customHeight="1">
      <c r="A136" s="8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ht="15.75" customHeight="1">
      <c r="A137" s="8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ht="15.75" customHeight="1">
      <c r="A138" s="8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ht="15.75" customHeight="1">
      <c r="A139" s="8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ht="15.75" customHeight="1">
      <c r="A140" s="8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ht="15.75" customHeight="1">
      <c r="A141" s="8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ht="15.75" customHeight="1">
      <c r="A142" s="8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ht="15.75" customHeight="1">
      <c r="A143" s="8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ht="15.75" customHeight="1">
      <c r="A144" s="8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ht="15.75" customHeight="1">
      <c r="A145" s="8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ht="15.75" customHeight="1">
      <c r="A146" s="8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ht="15.75" customHeight="1">
      <c r="A147" s="8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ht="15.75" customHeight="1">
      <c r="A148" s="8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ht="15.75" customHeight="1">
      <c r="A149" s="8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ht="15.75" customHeight="1">
      <c r="A150" s="8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ht="15.75" customHeight="1">
      <c r="A151" s="8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ht="15.75" customHeight="1">
      <c r="A152" s="8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ht="15.75" customHeight="1">
      <c r="A153" s="8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ht="15.75" customHeight="1">
      <c r="A154" s="8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ht="15.75" customHeight="1">
      <c r="A155" s="8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ht="15.75" customHeight="1">
      <c r="A156" s="8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ht="15.75" customHeight="1">
      <c r="A157" s="8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ht="15.75" customHeight="1">
      <c r="A158" s="8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ht="15.75" customHeight="1">
      <c r="A159" s="8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ht="15.75" customHeight="1">
      <c r="A160" s="8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ht="15.75" customHeight="1">
      <c r="A161" s="8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ht="15.75" customHeight="1">
      <c r="A162" s="8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ht="15.75" customHeight="1">
      <c r="A163" s="8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ht="15.75" customHeight="1">
      <c r="A164" s="8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ht="15.75" customHeight="1">
      <c r="A165" s="8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ht="15.75" customHeight="1">
      <c r="A166" s="8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ht="15.75" customHeight="1">
      <c r="A167" s="8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ht="15.75" customHeight="1">
      <c r="A168" s="8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ht="15.75" customHeight="1">
      <c r="A169" s="8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ht="15.75" customHeight="1">
      <c r="A170" s="8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ht="15.75" customHeight="1">
      <c r="A171" s="8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ht="15.75" customHeight="1">
      <c r="A172" s="8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ht="15.75" customHeight="1">
      <c r="A173" s="8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ht="15.75" customHeight="1">
      <c r="A174" s="8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ht="15.75" customHeight="1">
      <c r="A175" s="8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ht="15.75" customHeight="1">
      <c r="A176" s="8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ht="15.75" customHeight="1">
      <c r="A177" s="8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ht="15.75" customHeight="1">
      <c r="A178" s="8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ht="15.75" customHeight="1">
      <c r="A179" s="8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ht="15.75" customHeight="1">
      <c r="A180" s="8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ht="15.75" customHeight="1">
      <c r="A181" s="8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ht="15.75" customHeight="1">
      <c r="A182" s="8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ht="15.75" customHeight="1">
      <c r="A183" s="8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ht="15.75" customHeight="1">
      <c r="A184" s="8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ht="15.75" customHeight="1">
      <c r="A185" s="8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ht="15.75" customHeight="1">
      <c r="A186" s="8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ht="15.75" customHeight="1">
      <c r="A187" s="8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ht="15.75" customHeight="1">
      <c r="A188" s="8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ht="15.75" customHeight="1">
      <c r="A189" s="8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ht="15.75" customHeight="1">
      <c r="A190" s="8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ht="15.75" customHeight="1">
      <c r="A191" s="8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ht="15.75" customHeight="1">
      <c r="A192" s="8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ht="15.75" customHeight="1">
      <c r="A193" s="8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ht="15.75" customHeight="1">
      <c r="A194" s="8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ht="15.75" customHeight="1">
      <c r="A195" s="8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ht="15.75" customHeight="1">
      <c r="A196" s="8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ht="15.75" customHeight="1">
      <c r="A197" s="8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ht="15.75" customHeight="1">
      <c r="A198" s="8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ht="15.75" customHeight="1">
      <c r="A199" s="8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ht="15.75" customHeight="1">
      <c r="A200" s="8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ht="15.75" customHeight="1">
      <c r="A201" s="8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ht="15.75" customHeight="1">
      <c r="A202" s="8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ht="15.75" customHeight="1">
      <c r="A203" s="8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ht="15.75" customHeight="1">
      <c r="A204" s="8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ht="15.75" customHeight="1">
      <c r="A205" s="8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ht="15.75" customHeight="1">
      <c r="A206" s="8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ht="15.75" customHeight="1">
      <c r="A207" s="8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ht="15.75" customHeight="1">
      <c r="A208" s="8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ht="15.75" customHeight="1">
      <c r="A209" s="8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ht="15.75" customHeight="1">
      <c r="A210" s="8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ht="15.75" customHeight="1">
      <c r="A211" s="8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ht="15.75" customHeight="1">
      <c r="A212" s="8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ht="15.75" customHeight="1">
      <c r="A213" s="8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ht="15.75" customHeight="1">
      <c r="A214" s="8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ht="15.75" customHeight="1">
      <c r="A215" s="8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ht="15.75" customHeight="1">
      <c r="A216" s="8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ht="15.75" customHeight="1">
      <c r="A217" s="8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ht="15.75" customHeight="1">
      <c r="A218" s="8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ht="15.75" customHeight="1">
      <c r="A219" s="8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ht="15.75" customHeight="1">
      <c r="A220" s="8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ht="15.75" customHeight="1">
      <c r="A221" s="8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ht="15.75" customHeight="1">
      <c r="A222" s="8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ht="15.75" customHeight="1">
      <c r="A223" s="8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ht="15.75" customHeight="1">
      <c r="A224" s="8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ht="15.75" customHeight="1">
      <c r="A225" s="8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ht="15.75" customHeight="1">
      <c r="A226" s="8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ht="15.75" customHeight="1">
      <c r="A227" s="8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ht="15.75" customHeight="1">
      <c r="A228" s="8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ht="15.75" customHeight="1">
      <c r="A229" s="8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ht="15.75" customHeight="1">
      <c r="A230" s="8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ht="15.75" customHeight="1">
      <c r="A231" s="8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ht="15.75" customHeight="1">
      <c r="A232" s="8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ht="15.75" customHeight="1">
      <c r="A233" s="8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ht="15.75" customHeight="1">
      <c r="A234" s="8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ht="15.75" customHeight="1">
      <c r="A235" s="8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ht="15.75" customHeight="1">
      <c r="A236" s="8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ht="15.75" customHeight="1">
      <c r="A237" s="8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ht="15.75" customHeight="1">
      <c r="A238" s="8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ht="15.75" customHeight="1">
      <c r="A239" s="8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ht="15.75" customHeight="1">
      <c r="A240" s="8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ht="15.75" customHeight="1">
      <c r="A241" s="8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ht="15.75" customHeight="1">
      <c r="A242" s="8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ht="15.75" customHeight="1">
      <c r="A243" s="8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ht="15.75" customHeight="1">
      <c r="A244" s="8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ht="15.75" customHeight="1">
      <c r="A245" s="8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ht="15.75" customHeight="1">
      <c r="A246" s="8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ht="15.75" customHeight="1">
      <c r="A247" s="8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ht="15.75" customHeight="1">
      <c r="A248" s="8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ht="15.75" customHeight="1">
      <c r="A249" s="8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ht="15.75" customHeight="1">
      <c r="A250" s="8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ht="15.75" customHeight="1">
      <c r="A251" s="8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ht="15.75" customHeight="1">
      <c r="A252" s="8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ht="15.75" customHeight="1">
      <c r="A253" s="8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ht="15.75" customHeight="1">
      <c r="A254" s="8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ht="15.75" customHeight="1">
      <c r="A255" s="8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ht="15.75" customHeight="1">
      <c r="A256" s="8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ht="15.75" customHeight="1">
      <c r="A257" s="8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ht="15.75" customHeight="1">
      <c r="A258" s="8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ht="15.75" customHeight="1">
      <c r="A259" s="8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ht="15.75" customHeight="1">
      <c r="A260" s="8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ht="15.75" customHeight="1">
      <c r="A261" s="8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ht="15.75" customHeight="1">
      <c r="A262" s="8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ht="15.75" customHeight="1">
      <c r="A263" s="8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ht="15.75" customHeight="1">
      <c r="A264" s="8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ht="15.75" customHeight="1">
      <c r="A265" s="8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ht="15.75" customHeight="1">
      <c r="A266" s="8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ht="15.75" customHeight="1">
      <c r="A267" s="8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ht="15.75" customHeight="1">
      <c r="A268" s="8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ht="15.75" customHeight="1">
      <c r="A269" s="8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ht="15.75" customHeight="1">
      <c r="A270" s="8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ht="15.75" customHeight="1">
      <c r="A271" s="8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ht="15.75" customHeight="1">
      <c r="A272" s="8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ht="15.75" customHeight="1">
      <c r="A273" s="8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ht="15.75" customHeight="1">
      <c r="A274" s="8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ht="15.75" customHeight="1">
      <c r="A275" s="8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ht="15.75" customHeight="1">
      <c r="A276" s="8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ht="15.75" customHeight="1">
      <c r="A277" s="8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ht="15.75" customHeight="1">
      <c r="A278" s="8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ht="15.75" customHeight="1">
      <c r="A279" s="8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ht="15.75" customHeight="1">
      <c r="A280" s="8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ht="15.75" customHeight="1">
      <c r="A281" s="8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ht="15.75" customHeight="1">
      <c r="A282" s="8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ht="15.75" customHeight="1">
      <c r="A283" s="8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ht="15.75" customHeight="1">
      <c r="A284" s="8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ht="15.75" customHeight="1">
      <c r="A285" s="8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ht="15.75" customHeight="1">
      <c r="A286" s="8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ht="15.75" customHeight="1">
      <c r="A287" s="8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ht="15.75" customHeight="1">
      <c r="A288" s="8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ht="15.75" customHeight="1">
      <c r="A289" s="8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ht="15.75" customHeight="1">
      <c r="A290" s="8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ht="15.75" customHeight="1">
      <c r="A291" s="8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ht="15.75" customHeight="1">
      <c r="A292" s="8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ht="15.75" customHeight="1">
      <c r="A293" s="8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ht="15.75" customHeight="1">
      <c r="A294" s="8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ht="15.75" customHeight="1">
      <c r="A295" s="8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ht="15.75" customHeight="1">
      <c r="A296" s="8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ht="15.75" customHeight="1">
      <c r="A297" s="8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ht="15.75" customHeight="1">
      <c r="A298" s="8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ht="15.75" customHeight="1">
      <c r="A299" s="8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ht="15.75" customHeight="1">
      <c r="A300" s="8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ht="15.75" customHeight="1">
      <c r="A301" s="8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ht="15.75" customHeight="1">
      <c r="A302" s="8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ht="15.75" customHeight="1">
      <c r="A303" s="8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ht="15.75" customHeight="1">
      <c r="A304" s="8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ht="15.75" customHeight="1">
      <c r="A305" s="8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ht="15.75" customHeight="1">
      <c r="A306" s="8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ht="15.75" customHeight="1">
      <c r="A307" s="8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ht="15.75" customHeight="1">
      <c r="A308" s="8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ht="15.75" customHeight="1">
      <c r="A309" s="8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ht="15.75" customHeight="1">
      <c r="A310" s="8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ht="15.75" customHeight="1">
      <c r="A311" s="8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ht="15.75" customHeight="1">
      <c r="A312" s="8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ht="15.75" customHeight="1">
      <c r="A313" s="8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ht="15.75" customHeight="1">
      <c r="A314" s="8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ht="15.75" customHeight="1">
      <c r="A315" s="8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ht="15.75" customHeight="1">
      <c r="A316" s="8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ht="15.75" customHeight="1">
      <c r="A317" s="8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ht="15.75" customHeight="1">
      <c r="A318" s="8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ht="15.75" customHeight="1">
      <c r="A319" s="8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ht="15.75" customHeight="1">
      <c r="A320" s="8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ht="15.75" customHeight="1">
      <c r="A321" s="8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ht="15.75" customHeight="1">
      <c r="A322" s="8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ht="15.75" customHeight="1">
      <c r="A323" s="8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ht="15.75" customHeight="1">
      <c r="A324" s="8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ht="15.75" customHeight="1">
      <c r="A325" s="8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ht="15.75" customHeight="1">
      <c r="A326" s="8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ht="15.75" customHeight="1">
      <c r="A327" s="8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ht="15.75" customHeight="1">
      <c r="A328" s="8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ht="15.75" customHeight="1">
      <c r="A329" s="8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ht="15.75" customHeight="1">
      <c r="A330" s="8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ht="15.75" customHeight="1">
      <c r="A331" s="8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ht="15.75" customHeight="1">
      <c r="A332" s="8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ht="15.75" customHeight="1">
      <c r="A333" s="8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ht="15.75" customHeight="1">
      <c r="A334" s="8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ht="15.75" customHeight="1">
      <c r="A335" s="8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ht="15.75" customHeight="1">
      <c r="A336" s="8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ht="15.75" customHeight="1">
      <c r="A337" s="8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ht="15.75" customHeight="1">
      <c r="A338" s="8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ht="15.75" customHeight="1">
      <c r="A339" s="8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ht="15.75" customHeight="1">
      <c r="A340" s="8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ht="15.75" customHeight="1">
      <c r="A341" s="8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ht="15.75" customHeight="1">
      <c r="A342" s="8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ht="15.75" customHeight="1">
      <c r="A343" s="8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ht="15.75" customHeight="1">
      <c r="A344" s="8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ht="15.75" customHeight="1">
      <c r="A345" s="8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ht="15.75" customHeight="1">
      <c r="A346" s="8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ht="15.75" customHeight="1">
      <c r="A347" s="8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ht="15.75" customHeight="1">
      <c r="A348" s="8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ht="15.75" customHeight="1">
      <c r="A349" s="8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ht="15.75" customHeight="1">
      <c r="A350" s="8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ht="15.75" customHeight="1">
      <c r="A351" s="8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ht="15.75" customHeight="1">
      <c r="A352" s="8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ht="15.75" customHeight="1">
      <c r="A353" s="8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ht="15.75" customHeight="1">
      <c r="A354" s="8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ht="15.75" customHeight="1">
      <c r="A355" s="8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ht="15.75" customHeight="1">
      <c r="A356" s="8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ht="15.75" customHeight="1">
      <c r="A357" s="8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ht="15.75" customHeight="1">
      <c r="A358" s="8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ht="15.75" customHeight="1">
      <c r="A359" s="8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ht="15.75" customHeight="1">
      <c r="A360" s="8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ht="15.75" customHeight="1">
      <c r="A361" s="8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ht="15.75" customHeight="1">
      <c r="A362" s="8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ht="15.75" customHeight="1">
      <c r="A363" s="8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ht="15.75" customHeight="1">
      <c r="A364" s="8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ht="15.75" customHeight="1">
      <c r="A365" s="8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ht="15.75" customHeight="1">
      <c r="A366" s="8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ht="15.75" customHeight="1">
      <c r="A367" s="8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ht="15.75" customHeight="1">
      <c r="A368" s="8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ht="15.75" customHeight="1">
      <c r="A369" s="8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ht="15.75" customHeight="1">
      <c r="A370" s="8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ht="15.75" customHeight="1">
      <c r="A371" s="8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ht="15.75" customHeight="1">
      <c r="A372" s="8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ht="15.75" customHeight="1">
      <c r="A373" s="8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ht="15.75" customHeight="1">
      <c r="A374" s="8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ht="15.75" customHeight="1">
      <c r="A375" s="8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ht="15.75" customHeight="1">
      <c r="A376" s="8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ht="15.75" customHeight="1">
      <c r="A377" s="8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ht="15.75" customHeight="1">
      <c r="A378" s="8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ht="15.75" customHeight="1">
      <c r="A379" s="8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ht="15.75" customHeight="1">
      <c r="A380" s="8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ht="15.75" customHeight="1">
      <c r="A381" s="8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ht="15.75" customHeight="1">
      <c r="A382" s="8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ht="15.75" customHeight="1">
      <c r="A383" s="8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ht="15.75" customHeight="1">
      <c r="A384" s="8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ht="15.75" customHeight="1">
      <c r="A385" s="8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ht="15.75" customHeight="1">
      <c r="A386" s="8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ht="15.75" customHeight="1">
      <c r="A387" s="8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ht="15.75" customHeight="1">
      <c r="A388" s="8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ht="15.75" customHeight="1">
      <c r="A389" s="8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ht="15.75" customHeight="1">
      <c r="A390" s="8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ht="15.75" customHeight="1">
      <c r="A391" s="8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ht="15.75" customHeight="1">
      <c r="A392" s="8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ht="15.75" customHeight="1">
      <c r="A393" s="8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ht="15.75" customHeight="1">
      <c r="A394" s="8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ht="15.75" customHeight="1">
      <c r="A395" s="8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ht="15.75" customHeight="1">
      <c r="A396" s="8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ht="15.75" customHeight="1">
      <c r="A397" s="8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ht="15.75" customHeight="1">
      <c r="A398" s="8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ht="15.75" customHeight="1">
      <c r="A399" s="8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ht="15.75" customHeight="1">
      <c r="A400" s="8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ht="15.75" customHeight="1">
      <c r="A401" s="8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ht="15.75" customHeight="1">
      <c r="A402" s="8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ht="15.75" customHeight="1">
      <c r="A403" s="8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ht="15.75" customHeight="1">
      <c r="A404" s="8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ht="15.75" customHeight="1">
      <c r="A405" s="8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ht="15.75" customHeight="1">
      <c r="A406" s="8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ht="15.75" customHeight="1">
      <c r="A407" s="8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ht="15.75" customHeight="1">
      <c r="A408" s="8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ht="15.75" customHeight="1">
      <c r="A409" s="8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ht="15.75" customHeight="1">
      <c r="A410" s="8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ht="15.75" customHeight="1">
      <c r="A411" s="8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ht="15.75" customHeight="1">
      <c r="A412" s="8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ht="15.75" customHeight="1">
      <c r="A413" s="8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ht="15.75" customHeight="1">
      <c r="A414" s="8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ht="15.75" customHeight="1">
      <c r="A415" s="8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ht="15.75" customHeight="1">
      <c r="A416" s="8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ht="15.75" customHeight="1">
      <c r="A417" s="8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ht="15.75" customHeight="1">
      <c r="A418" s="8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ht="15.75" customHeight="1">
      <c r="A419" s="8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ht="15.75" customHeight="1">
      <c r="A420" s="8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ht="15.75" customHeight="1">
      <c r="A421" s="8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ht="15.75" customHeight="1">
      <c r="A422" s="8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ht="15.75" customHeight="1">
      <c r="A423" s="8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ht="15.75" customHeight="1">
      <c r="A424" s="8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ht="15.75" customHeight="1">
      <c r="A425" s="8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ht="15.75" customHeight="1">
      <c r="A426" s="8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ht="15.75" customHeight="1">
      <c r="A427" s="8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ht="15.75" customHeight="1">
      <c r="A428" s="8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ht="15.75" customHeight="1">
      <c r="A429" s="8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ht="15.75" customHeight="1">
      <c r="A430" s="8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ht="15.75" customHeight="1">
      <c r="A431" s="8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ht="15.75" customHeight="1">
      <c r="A432" s="8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ht="15.75" customHeight="1">
      <c r="A433" s="8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ht="15.75" customHeight="1">
      <c r="A434" s="8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ht="15.75" customHeight="1">
      <c r="A435" s="8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ht="15.75" customHeight="1">
      <c r="A436" s="8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ht="15.75" customHeight="1">
      <c r="A437" s="8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ht="15.75" customHeight="1">
      <c r="A438" s="8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ht="15.75" customHeight="1">
      <c r="A439" s="8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ht="15.75" customHeight="1">
      <c r="A440" s="8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ht="15.75" customHeight="1">
      <c r="A441" s="8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ht="15.75" customHeight="1">
      <c r="A442" s="8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ht="15.75" customHeight="1">
      <c r="A443" s="8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ht="15.75" customHeight="1">
      <c r="A444" s="8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ht="15.75" customHeight="1">
      <c r="A445" s="8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ht="15.75" customHeight="1">
      <c r="A446" s="8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ht="15.75" customHeight="1">
      <c r="A447" s="8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ht="15.75" customHeight="1">
      <c r="A448" s="8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ht="15.75" customHeight="1">
      <c r="A449" s="8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ht="15.75" customHeight="1">
      <c r="A450" s="8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ht="15.75" customHeight="1">
      <c r="A451" s="8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ht="15.75" customHeight="1">
      <c r="A452" s="8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ht="15.75" customHeight="1">
      <c r="A453" s="8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ht="15.75" customHeight="1">
      <c r="A454" s="8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ht="15.75" customHeight="1">
      <c r="A455" s="8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ht="15.75" customHeight="1">
      <c r="A456" s="8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ht="15.75" customHeight="1">
      <c r="A457" s="8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ht="15.75" customHeight="1">
      <c r="A458" s="8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ht="15.75" customHeight="1">
      <c r="A459" s="8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ht="15.75" customHeight="1">
      <c r="A460" s="8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ht="15.75" customHeight="1">
      <c r="A461" s="8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ht="15.75" customHeight="1">
      <c r="A462" s="8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ht="15.75" customHeight="1">
      <c r="A463" s="8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ht="15.75" customHeight="1">
      <c r="A464" s="8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ht="15.75" customHeight="1">
      <c r="A465" s="8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ht="15.75" customHeight="1">
      <c r="A466" s="8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ht="15.75" customHeight="1">
      <c r="A467" s="8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ht="15.75" customHeight="1">
      <c r="A468" s="8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ht="15.75" customHeight="1">
      <c r="A469" s="8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ht="15.75" customHeight="1">
      <c r="A470" s="8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ht="15.75" customHeight="1">
      <c r="A471" s="8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ht="15.75" customHeight="1">
      <c r="A472" s="8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ht="15.75" customHeight="1">
      <c r="A473" s="8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ht="15.75" customHeight="1">
      <c r="A474" s="8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ht="15.75" customHeight="1">
      <c r="A475" s="8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ht="15.75" customHeight="1">
      <c r="A476" s="8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ht="15.75" customHeight="1">
      <c r="A477" s="8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ht="15.75" customHeight="1">
      <c r="A478" s="8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ht="15.75" customHeight="1">
      <c r="A479" s="8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ht="15.75" customHeight="1">
      <c r="A480" s="8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ht="15.75" customHeight="1">
      <c r="A481" s="8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ht="15.75" customHeight="1">
      <c r="A482" s="8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ht="15.75" customHeight="1">
      <c r="A483" s="8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ht="15.75" customHeight="1">
      <c r="A484" s="8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ht="15.75" customHeight="1">
      <c r="A485" s="8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ht="15.75" customHeight="1">
      <c r="A486" s="8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ht="15.75" customHeight="1">
      <c r="A487" s="8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ht="15.75" customHeight="1">
      <c r="A488" s="8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ht="15.75" customHeight="1">
      <c r="A489" s="8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ht="15.75" customHeight="1">
      <c r="A490" s="8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ht="15.75" customHeight="1">
      <c r="A491" s="8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ht="15.75" customHeight="1">
      <c r="A492" s="8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ht="15.75" customHeight="1">
      <c r="A493" s="8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ht="15.75" customHeight="1">
      <c r="A494" s="8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ht="15.75" customHeight="1">
      <c r="A495" s="8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ht="15.75" customHeight="1">
      <c r="A496" s="8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ht="15.75" customHeight="1">
      <c r="A497" s="8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ht="15.75" customHeight="1">
      <c r="A498" s="8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ht="15.75" customHeight="1">
      <c r="A499" s="8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ht="15.75" customHeight="1">
      <c r="A500" s="8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ht="15.75" customHeight="1">
      <c r="A501" s="8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ht="15.75" customHeight="1">
      <c r="A502" s="8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ht="15.75" customHeight="1">
      <c r="A503" s="8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ht="15.75" customHeight="1">
      <c r="A504" s="8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ht="15.75" customHeight="1">
      <c r="A505" s="8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ht="15.75" customHeight="1">
      <c r="A506" s="8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ht="15.75" customHeight="1">
      <c r="A507" s="8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ht="15.75" customHeight="1">
      <c r="A508" s="8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ht="15.75" customHeight="1">
      <c r="A509" s="8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ht="15.75" customHeight="1">
      <c r="A510" s="8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ht="15.75" customHeight="1">
      <c r="A511" s="8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ht="15.75" customHeight="1">
      <c r="A512" s="8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ht="15.75" customHeight="1">
      <c r="A513" s="8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ht="15.75" customHeight="1">
      <c r="A514" s="8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ht="15.75" customHeight="1">
      <c r="A515" s="8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ht="15.75" customHeight="1">
      <c r="A516" s="8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ht="15.75" customHeight="1">
      <c r="A517" s="8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ht="15.75" customHeight="1">
      <c r="A518" s="8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ht="15.75" customHeight="1">
      <c r="A519" s="8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ht="15.75" customHeight="1">
      <c r="A520" s="8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ht="15.75" customHeight="1">
      <c r="A521" s="8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ht="15.75" customHeight="1">
      <c r="A522" s="8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ht="15.75" customHeight="1">
      <c r="A523" s="8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ht="15.75" customHeight="1">
      <c r="A524" s="8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ht="15.75" customHeight="1">
      <c r="A525" s="8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ht="15.75" customHeight="1">
      <c r="A526" s="8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ht="15.75" customHeight="1">
      <c r="A527" s="8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ht="15.75" customHeight="1">
      <c r="A528" s="8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ht="15.75" customHeight="1">
      <c r="A529" s="8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ht="15.75" customHeight="1">
      <c r="A530" s="8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ht="15.75" customHeight="1">
      <c r="A531" s="8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ht="15.75" customHeight="1">
      <c r="A532" s="8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ht="15.75" customHeight="1">
      <c r="A533" s="8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ht="15.75" customHeight="1">
      <c r="A534" s="8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ht="15.75" customHeight="1">
      <c r="A535" s="8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ht="15.75" customHeight="1">
      <c r="A536" s="8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ht="15.75" customHeight="1">
      <c r="A537" s="8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ht="15.75" customHeight="1">
      <c r="A538" s="8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ht="15.75" customHeight="1">
      <c r="A539" s="8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ht="15.75" customHeight="1">
      <c r="A540" s="8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ht="15.75" customHeight="1">
      <c r="A541" s="8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ht="15.75" customHeight="1">
      <c r="A542" s="8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ht="15.75" customHeight="1">
      <c r="A543" s="8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ht="15.75" customHeight="1">
      <c r="A544" s="8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ht="15.75" customHeight="1">
      <c r="A545" s="8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ht="15.75" customHeight="1">
      <c r="A546" s="8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ht="15.75" customHeight="1">
      <c r="A547" s="8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ht="15.75" customHeight="1">
      <c r="A548" s="8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ht="15.75" customHeight="1">
      <c r="A549" s="8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ht="15.75" customHeight="1">
      <c r="A550" s="8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ht="15.75" customHeight="1">
      <c r="A551" s="8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ht="15.75" customHeight="1">
      <c r="A552" s="8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ht="15.75" customHeight="1">
      <c r="A553" s="8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ht="15.75" customHeight="1">
      <c r="A554" s="8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ht="15.75" customHeight="1">
      <c r="A555" s="8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ht="15.75" customHeight="1">
      <c r="A556" s="8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ht="15.75" customHeight="1">
      <c r="A557" s="8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ht="15.75" customHeight="1">
      <c r="A558" s="8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ht="15.75" customHeight="1">
      <c r="A559" s="8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ht="15.75" customHeight="1">
      <c r="A560" s="8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ht="15.75" customHeight="1">
      <c r="A561" s="8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ht="15.75" customHeight="1">
      <c r="A562" s="8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ht="15.75" customHeight="1">
      <c r="A563" s="8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ht="15.75" customHeight="1">
      <c r="A564" s="8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ht="15.75" customHeight="1">
      <c r="A565" s="8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ht="15.75" customHeight="1">
      <c r="A566" s="8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ht="15.75" customHeight="1">
      <c r="A567" s="8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ht="15.75" customHeight="1">
      <c r="A568" s="8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ht="15.75" customHeight="1">
      <c r="A569" s="8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ht="15.75" customHeight="1">
      <c r="A570" s="8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ht="15.75" customHeight="1">
      <c r="A571" s="8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ht="15.75" customHeight="1">
      <c r="A572" s="8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ht="15.75" customHeight="1">
      <c r="A573" s="8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ht="15.75" customHeight="1">
      <c r="A574" s="8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ht="15.75" customHeight="1">
      <c r="A575" s="8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ht="15.75" customHeight="1">
      <c r="A576" s="8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ht="15.75" customHeight="1">
      <c r="A577" s="8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ht="15.75" customHeight="1">
      <c r="A578" s="8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ht="15.75" customHeight="1">
      <c r="A579" s="8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ht="15.75" customHeight="1">
      <c r="A580" s="8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ht="15.75" customHeight="1">
      <c r="A581" s="8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ht="15.75" customHeight="1">
      <c r="A582" s="8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ht="15.75" customHeight="1">
      <c r="A583" s="8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ht="15.75" customHeight="1">
      <c r="A584" s="8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ht="15.75" customHeight="1">
      <c r="A585" s="8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ht="15.75" customHeight="1">
      <c r="A586" s="8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ht="15.75" customHeight="1">
      <c r="A587" s="8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ht="15.75" customHeight="1">
      <c r="A588" s="8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ht="15.75" customHeight="1">
      <c r="A589" s="8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ht="15.75" customHeight="1">
      <c r="A590" s="8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ht="15.75" customHeight="1">
      <c r="A591" s="8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ht="15.75" customHeight="1">
      <c r="A592" s="8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ht="15.75" customHeight="1">
      <c r="A593" s="8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ht="15.75" customHeight="1">
      <c r="A594" s="8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ht="15.75" customHeight="1">
      <c r="A595" s="8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ht="15.75" customHeight="1">
      <c r="A596" s="8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ht="15.75" customHeight="1">
      <c r="A597" s="8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ht="15.75" customHeight="1">
      <c r="A598" s="8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ht="15.75" customHeight="1">
      <c r="A599" s="8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ht="15.75" customHeight="1">
      <c r="A600" s="8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ht="15.75" customHeight="1">
      <c r="A601" s="8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ht="15.75" customHeight="1">
      <c r="A602" s="8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ht="15.75" customHeight="1">
      <c r="A603" s="8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ht="15.75" customHeight="1">
      <c r="A604" s="8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ht="15.75" customHeight="1">
      <c r="A605" s="8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ht="15.75" customHeight="1">
      <c r="A606" s="8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ht="15.75" customHeight="1">
      <c r="A607" s="8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ht="15.75" customHeight="1">
      <c r="A608" s="8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ht="15.75" customHeight="1">
      <c r="A609" s="8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ht="15.75" customHeight="1">
      <c r="A610" s="8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ht="15.75" customHeight="1">
      <c r="A611" s="8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ht="15.75" customHeight="1">
      <c r="A612" s="8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ht="15.75" customHeight="1">
      <c r="A613" s="8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ht="15.75" customHeight="1">
      <c r="A614" s="8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ht="15.75" customHeight="1">
      <c r="A615" s="8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ht="15.75" customHeight="1">
      <c r="A616" s="8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ht="15.75" customHeight="1">
      <c r="A617" s="8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ht="15.75" customHeight="1">
      <c r="A618" s="8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ht="15.75" customHeight="1">
      <c r="A619" s="8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ht="15.75" customHeight="1">
      <c r="A620" s="8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ht="15.75" customHeight="1">
      <c r="A621" s="8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ht="15.75" customHeight="1">
      <c r="A622" s="8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ht="15.75" customHeight="1">
      <c r="A623" s="8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ht="15.75" customHeight="1">
      <c r="A624" s="8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ht="15.75" customHeight="1">
      <c r="A625" s="8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ht="15.75" customHeight="1">
      <c r="A626" s="8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ht="15.75" customHeight="1">
      <c r="A627" s="8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ht="15.75" customHeight="1">
      <c r="A628" s="8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ht="15.75" customHeight="1">
      <c r="A629" s="8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ht="15.75" customHeight="1">
      <c r="A630" s="8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ht="15.75" customHeight="1">
      <c r="A631" s="8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ht="15.75" customHeight="1">
      <c r="A632" s="8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ht="15.75" customHeight="1">
      <c r="A633" s="8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ht="15.75" customHeight="1">
      <c r="A634" s="8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ht="15.75" customHeight="1">
      <c r="A635" s="8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ht="15.75" customHeight="1">
      <c r="A636" s="8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ht="15.75" customHeight="1">
      <c r="A637" s="8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ht="15.75" customHeight="1">
      <c r="A638" s="8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ht="15.75" customHeight="1">
      <c r="A639" s="8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ht="15.75" customHeight="1">
      <c r="A640" s="8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ht="15.75" customHeight="1">
      <c r="A641" s="8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ht="15.75" customHeight="1">
      <c r="A642" s="8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ht="15.75" customHeight="1">
      <c r="A643" s="8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ht="15.75" customHeight="1">
      <c r="A644" s="8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ht="15.75" customHeight="1">
      <c r="A645" s="8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ht="15.75" customHeight="1">
      <c r="A646" s="8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ht="15.75" customHeight="1">
      <c r="A647" s="8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ht="15.75" customHeight="1">
      <c r="A648" s="8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ht="15.75" customHeight="1">
      <c r="A649" s="8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ht="15.75" customHeight="1">
      <c r="A650" s="8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ht="15.75" customHeight="1">
      <c r="A651" s="8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ht="15.75" customHeight="1">
      <c r="A652" s="8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ht="15.75" customHeight="1">
      <c r="A653" s="8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ht="15.75" customHeight="1">
      <c r="A654" s="8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ht="15.75" customHeight="1">
      <c r="A655" s="8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ht="15.75" customHeight="1">
      <c r="A656" s="8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ht="15.75" customHeight="1">
      <c r="A657" s="8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ht="15.75" customHeight="1">
      <c r="A658" s="8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ht="15.75" customHeight="1">
      <c r="A659" s="8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ht="15.75" customHeight="1">
      <c r="A660" s="8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ht="15.75" customHeight="1">
      <c r="A661" s="8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ht="15.75" customHeight="1">
      <c r="A662" s="8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ht="15.75" customHeight="1">
      <c r="A663" s="8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ht="15.75" customHeight="1">
      <c r="A664" s="8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ht="15.75" customHeight="1">
      <c r="A665" s="8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ht="15.75" customHeight="1">
      <c r="A666" s="8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ht="15.75" customHeight="1">
      <c r="A667" s="8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ht="15.75" customHeight="1">
      <c r="A668" s="8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ht="15.75" customHeight="1">
      <c r="A669" s="8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ht="15.75" customHeight="1">
      <c r="A670" s="8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ht="15.75" customHeight="1">
      <c r="A671" s="8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ht="15.75" customHeight="1">
      <c r="A672" s="8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ht="15.75" customHeight="1">
      <c r="A673" s="8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ht="15.75" customHeight="1">
      <c r="A674" s="8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ht="15.75" customHeight="1">
      <c r="A675" s="8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ht="15.75" customHeight="1">
      <c r="A676" s="8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ht="15.75" customHeight="1">
      <c r="A677" s="8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ht="15.75" customHeight="1">
      <c r="A678" s="8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ht="15.75" customHeight="1">
      <c r="A679" s="8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ht="15.75" customHeight="1">
      <c r="A680" s="8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ht="15.75" customHeight="1">
      <c r="A681" s="8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ht="15.75" customHeight="1">
      <c r="A682" s="8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ht="15.75" customHeight="1">
      <c r="A683" s="8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ht="15.75" customHeight="1">
      <c r="A684" s="8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ht="15.75" customHeight="1">
      <c r="A685" s="8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ht="15.75" customHeight="1">
      <c r="A686" s="8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ht="15.75" customHeight="1">
      <c r="A687" s="8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ht="15.75" customHeight="1">
      <c r="A688" s="8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ht="15.75" customHeight="1">
      <c r="A689" s="8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ht="15.75" customHeight="1">
      <c r="A690" s="8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ht="15.75" customHeight="1">
      <c r="A691" s="8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ht="15.75" customHeight="1">
      <c r="A692" s="8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ht="15.75" customHeight="1">
      <c r="A693" s="8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ht="15.75" customHeight="1">
      <c r="A694" s="8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ht="15.75" customHeight="1">
      <c r="A695" s="8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ht="15.75" customHeight="1">
      <c r="A696" s="8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ht="15.75" customHeight="1">
      <c r="A697" s="8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ht="15.75" customHeight="1">
      <c r="A698" s="8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ht="15.75" customHeight="1">
      <c r="A699" s="8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ht="15.75" customHeight="1">
      <c r="A700" s="8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ht="15.75" customHeight="1">
      <c r="A701" s="8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ht="15.75" customHeight="1">
      <c r="A702" s="8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ht="15.75" customHeight="1">
      <c r="A703" s="8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ht="15.75" customHeight="1">
      <c r="A704" s="8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ht="15.75" customHeight="1">
      <c r="A705" s="8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ht="15.75" customHeight="1">
      <c r="A706" s="8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ht="15.75" customHeight="1">
      <c r="A707" s="8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ht="15.75" customHeight="1">
      <c r="A708" s="8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ht="15.75" customHeight="1">
      <c r="A709" s="8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ht="15.75" customHeight="1">
      <c r="A710" s="8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ht="15.75" customHeight="1">
      <c r="A711" s="8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ht="15.75" customHeight="1">
      <c r="A712" s="8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ht="15.75" customHeight="1">
      <c r="A713" s="8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ht="15.75" customHeight="1">
      <c r="A714" s="8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ht="15.75" customHeight="1">
      <c r="A715" s="8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ht="15.75" customHeight="1">
      <c r="A716" s="8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ht="15.75" customHeight="1">
      <c r="A717" s="8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ht="15.75" customHeight="1">
      <c r="A718" s="8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ht="15.75" customHeight="1">
      <c r="A719" s="8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ht="15.75" customHeight="1">
      <c r="A720" s="8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ht="15.75" customHeight="1">
      <c r="A721" s="8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ht="15.75" customHeight="1">
      <c r="A722" s="8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ht="15.75" customHeight="1">
      <c r="A723" s="8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ht="15.75" customHeight="1">
      <c r="A724" s="8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ht="15.75" customHeight="1">
      <c r="A725" s="8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ht="15.75" customHeight="1">
      <c r="A726" s="8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ht="15.75" customHeight="1">
      <c r="A727" s="8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ht="15.75" customHeight="1">
      <c r="A728" s="8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ht="15.75" customHeight="1">
      <c r="A729" s="8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ht="15.75" customHeight="1">
      <c r="A730" s="8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ht="15.75" customHeight="1">
      <c r="A731" s="8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ht="15.75" customHeight="1">
      <c r="A732" s="8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ht="15.75" customHeight="1">
      <c r="A733" s="8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ht="15.75" customHeight="1">
      <c r="A734" s="8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ht="15.75" customHeight="1">
      <c r="A735" s="8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ht="15.75" customHeight="1">
      <c r="A736" s="8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ht="15.75" customHeight="1">
      <c r="A737" s="8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ht="15.75" customHeight="1">
      <c r="A738" s="8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ht="15.75" customHeight="1">
      <c r="A739" s="8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ht="15.75" customHeight="1">
      <c r="A740" s="8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ht="15.75" customHeight="1">
      <c r="A741" s="8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ht="15.75" customHeight="1">
      <c r="A742" s="8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ht="15.75" customHeight="1">
      <c r="A743" s="8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ht="15.75" customHeight="1">
      <c r="A744" s="8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ht="15.75" customHeight="1">
      <c r="A745" s="8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ht="15.75" customHeight="1">
      <c r="A746" s="8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ht="15.75" customHeight="1">
      <c r="A747" s="8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ht="15.75" customHeight="1">
      <c r="A748" s="8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ht="15.75" customHeight="1">
      <c r="A749" s="8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ht="15.75" customHeight="1">
      <c r="A750" s="8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ht="15.75" customHeight="1">
      <c r="A751" s="8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ht="15.75" customHeight="1">
      <c r="A752" s="8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ht="15.75" customHeight="1">
      <c r="A753" s="8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ht="15.75" customHeight="1">
      <c r="A754" s="8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ht="15.75" customHeight="1">
      <c r="A755" s="8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ht="15.75" customHeight="1">
      <c r="A756" s="8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ht="15.75" customHeight="1">
      <c r="A757" s="8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ht="15.75" customHeight="1">
      <c r="A758" s="8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ht="15.75" customHeight="1">
      <c r="A759" s="8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ht="15.75" customHeight="1">
      <c r="A760" s="8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ht="15.75" customHeight="1">
      <c r="A761" s="8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ht="15.75" customHeight="1">
      <c r="A762" s="8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ht="15.75" customHeight="1">
      <c r="A763" s="8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ht="15.75" customHeight="1">
      <c r="A764" s="8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ht="15.75" customHeight="1">
      <c r="A765" s="8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ht="15.75" customHeight="1">
      <c r="A766" s="8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ht="15.75" customHeight="1">
      <c r="A767" s="8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ht="15.75" customHeight="1">
      <c r="A768" s="8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ht="15.75" customHeight="1">
      <c r="A769" s="8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ht="15.75" customHeight="1">
      <c r="A770" s="8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ht="15.75" customHeight="1">
      <c r="A771" s="8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ht="15.75" customHeight="1">
      <c r="A772" s="8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ht="15.75" customHeight="1">
      <c r="A773" s="8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ht="15.75" customHeight="1">
      <c r="A774" s="8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ht="15.75" customHeight="1">
      <c r="A775" s="8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ht="15.75" customHeight="1">
      <c r="A776" s="8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ht="15.75" customHeight="1">
      <c r="A777" s="8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ht="15.75" customHeight="1">
      <c r="A778" s="8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ht="15.75" customHeight="1">
      <c r="A779" s="8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ht="15.75" customHeight="1">
      <c r="A780" s="8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ht="15.75" customHeight="1">
      <c r="A781" s="8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ht="15.75" customHeight="1">
      <c r="A782" s="8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ht="15.75" customHeight="1">
      <c r="A783" s="8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ht="15.75" customHeight="1">
      <c r="A784" s="8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ht="15.75" customHeight="1">
      <c r="A785" s="8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ht="15.75" customHeight="1">
      <c r="A786" s="8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ht="15.75" customHeight="1">
      <c r="A787" s="8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ht="15.75" customHeight="1">
      <c r="A788" s="8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ht="15.75" customHeight="1">
      <c r="A789" s="8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ht="15.75" customHeight="1">
      <c r="A790" s="8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ht="15.75" customHeight="1">
      <c r="A791" s="8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ht="15.75" customHeight="1">
      <c r="A792" s="8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ht="15.75" customHeight="1">
      <c r="A793" s="8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ht="15.75" customHeight="1">
      <c r="A794" s="8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ht="15.75" customHeight="1">
      <c r="A795" s="8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ht="15.75" customHeight="1">
      <c r="A796" s="8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ht="15.75" customHeight="1">
      <c r="A797" s="8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ht="15.75" customHeight="1">
      <c r="A798" s="8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ht="15.75" customHeight="1">
      <c r="A799" s="8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ht="15.75" customHeight="1">
      <c r="A800" s="8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ht="15.75" customHeight="1">
      <c r="A801" s="8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ht="15.75" customHeight="1">
      <c r="A802" s="8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ht="15.75" customHeight="1">
      <c r="A803" s="8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ht="15.75" customHeight="1">
      <c r="A804" s="8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ht="15.75" customHeight="1">
      <c r="A805" s="8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ht="15.75" customHeight="1">
      <c r="A806" s="8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ht="15.75" customHeight="1">
      <c r="A807" s="8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ht="15.75" customHeight="1">
      <c r="A808" s="8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ht="15.75" customHeight="1">
      <c r="A809" s="8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ht="15.75" customHeight="1">
      <c r="A810" s="8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ht="15.75" customHeight="1">
      <c r="A811" s="8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ht="15.75" customHeight="1">
      <c r="A812" s="8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ht="15.75" customHeight="1">
      <c r="A813" s="8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ht="15.75" customHeight="1">
      <c r="A814" s="8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ht="15.75" customHeight="1">
      <c r="A815" s="8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ht="15.75" customHeight="1">
      <c r="A816" s="8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ht="15.75" customHeight="1">
      <c r="A817" s="8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ht="15.75" customHeight="1">
      <c r="A818" s="8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ht="15.75" customHeight="1">
      <c r="A819" s="8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ht="15.75" customHeight="1">
      <c r="A820" s="8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ht="15.75" customHeight="1">
      <c r="A821" s="8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ht="15.75" customHeight="1">
      <c r="A822" s="8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ht="15.75" customHeight="1">
      <c r="A823" s="8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ht="15.75" customHeight="1">
      <c r="A824" s="8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ht="15.75" customHeight="1">
      <c r="A825" s="8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ht="15.75" customHeight="1">
      <c r="A826" s="8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ht="15.75" customHeight="1">
      <c r="A827" s="8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ht="15.75" customHeight="1">
      <c r="A828" s="8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ht="15.75" customHeight="1">
      <c r="A829" s="8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ht="15.75" customHeight="1">
      <c r="A830" s="8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ht="15.75" customHeight="1">
      <c r="A831" s="8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ht="15.75" customHeight="1">
      <c r="A832" s="8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ht="15.75" customHeight="1">
      <c r="A833" s="8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ht="15.75" customHeight="1">
      <c r="A834" s="8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ht="15.75" customHeight="1">
      <c r="A835" s="8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ht="15.75" customHeight="1">
      <c r="A836" s="8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ht="15.75" customHeight="1">
      <c r="A837" s="8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ht="15.75" customHeight="1">
      <c r="A838" s="8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ht="15.75" customHeight="1">
      <c r="A839" s="8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ht="15.75" customHeight="1">
      <c r="A840" s="8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ht="15.75" customHeight="1">
      <c r="A841" s="8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ht="15.75" customHeight="1">
      <c r="A842" s="8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ht="15.75" customHeight="1">
      <c r="A843" s="8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ht="15.75" customHeight="1">
      <c r="A844" s="8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ht="15.75" customHeight="1">
      <c r="A845" s="8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ht="15.75" customHeight="1">
      <c r="A846" s="8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ht="15.75" customHeight="1">
      <c r="A847" s="8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ht="15.75" customHeight="1">
      <c r="A848" s="8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ht="15.75" customHeight="1">
      <c r="A849" s="8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ht="15.75" customHeight="1">
      <c r="A850" s="8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ht="15.75" customHeight="1">
      <c r="A851" s="8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ht="15.75" customHeight="1">
      <c r="A852" s="8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ht="15.75" customHeight="1">
      <c r="A853" s="8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ht="15.75" customHeight="1">
      <c r="A854" s="8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ht="15.75" customHeight="1">
      <c r="A855" s="8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ht="15.75" customHeight="1">
      <c r="A856" s="8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ht="15.75" customHeight="1">
      <c r="A857" s="8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ht="15.75" customHeight="1">
      <c r="A858" s="8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ht="15.75" customHeight="1">
      <c r="A859" s="8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ht="15.75" customHeight="1">
      <c r="A860" s="8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ht="15.75" customHeight="1">
      <c r="A861" s="8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ht="15.75" customHeight="1">
      <c r="A862" s="8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ht="15.75" customHeight="1">
      <c r="A863" s="8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ht="15.75" customHeight="1">
      <c r="A864" s="8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ht="15.75" customHeight="1">
      <c r="A865" s="8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ht="15.75" customHeight="1">
      <c r="A866" s="8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ht="15.75" customHeight="1">
      <c r="A867" s="8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ht="15.75" customHeight="1">
      <c r="A868" s="8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ht="15.75" customHeight="1">
      <c r="A869" s="8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ht="15.75" customHeight="1">
      <c r="A870" s="8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ht="15.75" customHeight="1">
      <c r="A871" s="8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ht="15.75" customHeight="1">
      <c r="A872" s="8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ht="15.75" customHeight="1">
      <c r="A873" s="8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ht="15.75" customHeight="1">
      <c r="A874" s="8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ht="15.75" customHeight="1">
      <c r="A875" s="8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ht="15.75" customHeight="1">
      <c r="A876" s="8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ht="15.75" customHeight="1">
      <c r="A877" s="8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ht="15.75" customHeight="1">
      <c r="A878" s="8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ht="15.75" customHeight="1">
      <c r="A879" s="8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ht="15.75" customHeight="1">
      <c r="A880" s="8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ht="15.75" customHeight="1">
      <c r="A881" s="8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ht="15.75" customHeight="1">
      <c r="A882" s="8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ht="15.75" customHeight="1">
      <c r="A883" s="8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ht="15.75" customHeight="1">
      <c r="A884" s="8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ht="15.75" customHeight="1">
      <c r="A885" s="8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ht="15.75" customHeight="1">
      <c r="A886" s="8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ht="15.75" customHeight="1">
      <c r="A887" s="8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ht="15.75" customHeight="1">
      <c r="A888" s="8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ht="15.75" customHeight="1">
      <c r="A889" s="8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ht="15.75" customHeight="1">
      <c r="A890" s="8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ht="15.75" customHeight="1">
      <c r="A891" s="8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ht="15.75" customHeight="1">
      <c r="A892" s="8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ht="15.75" customHeight="1">
      <c r="A893" s="8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ht="15.75" customHeight="1">
      <c r="A894" s="8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ht="15.75" customHeight="1">
      <c r="A895" s="8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ht="15.75" customHeight="1">
      <c r="A896" s="8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ht="15.75" customHeight="1">
      <c r="A897" s="8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ht="15.75" customHeight="1">
      <c r="A898" s="8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ht="15.75" customHeight="1">
      <c r="A899" s="8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ht="15.75" customHeight="1">
      <c r="A900" s="8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ht="15.75" customHeight="1">
      <c r="A901" s="8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ht="15.75" customHeight="1">
      <c r="A902" s="8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ht="15.75" customHeight="1">
      <c r="A903" s="8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ht="15.75" customHeight="1">
      <c r="A904" s="8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ht="15.75" customHeight="1">
      <c r="A905" s="8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ht="15.75" customHeight="1">
      <c r="A906" s="8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ht="15.75" customHeight="1">
      <c r="A907" s="8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ht="15.75" customHeight="1">
      <c r="A908" s="8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ht="15.75" customHeight="1">
      <c r="A909" s="8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ht="15.75" customHeight="1">
      <c r="A910" s="8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ht="15.75" customHeight="1">
      <c r="A911" s="8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ht="15.75" customHeight="1">
      <c r="A912" s="8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ht="15.75" customHeight="1">
      <c r="A913" s="8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ht="15.75" customHeight="1">
      <c r="A914" s="8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ht="15.75" customHeight="1">
      <c r="A915" s="8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ht="15.75" customHeight="1">
      <c r="A916" s="8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ht="15.75" customHeight="1">
      <c r="A917" s="8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ht="15.75" customHeight="1">
      <c r="A918" s="8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ht="15.75" customHeight="1">
      <c r="A919" s="8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ht="15.75" customHeight="1">
      <c r="A920" s="8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ht="15.75" customHeight="1">
      <c r="A921" s="8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ht="15.75" customHeight="1">
      <c r="A922" s="8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ht="15.75" customHeight="1">
      <c r="A923" s="8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ht="15.75" customHeight="1">
      <c r="A924" s="8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ht="15.75" customHeight="1">
      <c r="A925" s="8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ht="15.75" customHeight="1">
      <c r="A926" s="8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ht="15.75" customHeight="1">
      <c r="A927" s="8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ht="15.75" customHeight="1">
      <c r="A928" s="8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ht="15.75" customHeight="1">
      <c r="A929" s="8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ht="15.75" customHeight="1">
      <c r="A930" s="8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ht="15.75" customHeight="1">
      <c r="A931" s="8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ht="15.75" customHeight="1">
      <c r="A932" s="8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ht="15.75" customHeight="1">
      <c r="A933" s="8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ht="15.75" customHeight="1">
      <c r="A934" s="8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ht="15.75" customHeight="1">
      <c r="A935" s="8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ht="15.75" customHeight="1">
      <c r="A936" s="8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ht="15.75" customHeight="1">
      <c r="A937" s="8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ht="15.75" customHeight="1">
      <c r="A938" s="8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ht="15.75" customHeight="1">
      <c r="A939" s="8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ht="15.75" customHeight="1">
      <c r="A940" s="8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ht="15.75" customHeight="1">
      <c r="A941" s="8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ht="15.75" customHeight="1">
      <c r="A942" s="8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ht="15.75" customHeight="1">
      <c r="A943" s="8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ht="15.75" customHeight="1">
      <c r="A944" s="8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ht="15.75" customHeight="1">
      <c r="A945" s="8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ht="15.75" customHeight="1">
      <c r="A946" s="8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ht="15.75" customHeight="1">
      <c r="A947" s="8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ht="15.75" customHeight="1">
      <c r="A948" s="8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ht="15.75" customHeight="1">
      <c r="A949" s="8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ht="15.75" customHeight="1">
      <c r="A950" s="8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ht="15.75" customHeight="1">
      <c r="A951" s="8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ht="15.75" customHeight="1">
      <c r="A952" s="8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ht="15.75" customHeight="1">
      <c r="A953" s="8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ht="15.75" customHeight="1">
      <c r="A954" s="8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ht="15.75" customHeight="1">
      <c r="A955" s="8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ht="15.75" customHeight="1">
      <c r="A956" s="8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ht="15.75" customHeight="1">
      <c r="A957" s="8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ht="15.75" customHeight="1">
      <c r="A958" s="8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ht="15.75" customHeight="1">
      <c r="A959" s="8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ht="15.75" customHeight="1">
      <c r="A960" s="8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ht="15.75" customHeight="1">
      <c r="A961" s="8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ht="15.75" customHeight="1">
      <c r="A962" s="8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ht="15.75" customHeight="1">
      <c r="A963" s="8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ht="15.75" customHeight="1">
      <c r="A964" s="8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ht="15.75" customHeight="1">
      <c r="A965" s="8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ht="15.75" customHeight="1">
      <c r="A966" s="8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ht="15.75" customHeight="1">
      <c r="A967" s="8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ht="15.75" customHeight="1">
      <c r="A968" s="8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ht="15.75" customHeight="1">
      <c r="A969" s="8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ht="15.75" customHeight="1">
      <c r="A970" s="8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ht="15.75" customHeight="1">
      <c r="A971" s="8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ht="15.75" customHeight="1">
      <c r="A972" s="8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ht="15.75" customHeight="1">
      <c r="A973" s="8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ht="15.75" customHeight="1">
      <c r="A974" s="8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ht="15.75" customHeight="1">
      <c r="A975" s="8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ht="15.75" customHeight="1">
      <c r="A976" s="8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ht="15.75" customHeight="1">
      <c r="A977" s="8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ht="15.75" customHeight="1">
      <c r="A978" s="8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ht="15.75" customHeight="1">
      <c r="A979" s="8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ht="15.75" customHeight="1">
      <c r="A980" s="8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ht="15.75" customHeight="1">
      <c r="A981" s="8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ht="15.75" customHeight="1">
      <c r="A982" s="8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ht="15.75" customHeight="1">
      <c r="A983" s="8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ht="15.75" customHeight="1">
      <c r="A984" s="8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ht="15.75" customHeight="1">
      <c r="A985" s="8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ht="15.75" customHeight="1">
      <c r="A986" s="8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ht="15.75" customHeight="1">
      <c r="A987" s="8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ht="15.75" customHeight="1">
      <c r="A988" s="8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ht="15.75" customHeight="1">
      <c r="A989" s="8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ht="15.75" customHeight="1">
      <c r="A990" s="8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ht="15.75" customHeight="1">
      <c r="A991" s="8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ht="15.75" customHeight="1">
      <c r="A992" s="8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ht="15.75" customHeight="1">
      <c r="A993" s="8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ht="15.75" customHeight="1">
      <c r="A994" s="8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ht="15.75" customHeight="1">
      <c r="A995" s="8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ht="15.75" customHeight="1">
      <c r="A996" s="8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ht="15.75" customHeight="1">
      <c r="A997" s="8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ht="15.75" customHeight="1">
      <c r="A998" s="8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ht="15.75" customHeight="1">
      <c r="A999" s="8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ht="15.75" customHeight="1">
      <c r="A1000" s="8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mergeCells count="20">
    <mergeCell ref="B1:K1"/>
    <mergeCell ref="B4:C4"/>
    <mergeCell ref="F6:G6"/>
    <mergeCell ref="B8:C8"/>
    <mergeCell ref="J10:K10"/>
    <mergeCell ref="B12:C12"/>
    <mergeCell ref="F14:G14"/>
    <mergeCell ref="B28:C28"/>
    <mergeCell ref="B32:C32"/>
    <mergeCell ref="B36:C36"/>
    <mergeCell ref="F36:G36"/>
    <mergeCell ref="F38:G38"/>
    <mergeCell ref="B40:C40"/>
    <mergeCell ref="B16:C16"/>
    <mergeCell ref="N18:O18"/>
    <mergeCell ref="B20:C20"/>
    <mergeCell ref="F22:G22"/>
    <mergeCell ref="B24:C24"/>
    <mergeCell ref="J26:K26"/>
    <mergeCell ref="F30:G30"/>
  </mergeCells>
  <printOptions/>
  <pageMargins bottom="0.75" footer="0.0" header="0.0" left="0.25" right="0.25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9.14"/>
    <col customWidth="1" min="3" max="3" width="15.29"/>
    <col customWidth="1" min="4" max="6" width="9.14"/>
    <col customWidth="1" min="7" max="7" width="18.14"/>
    <col customWidth="1" min="8" max="10" width="9.14"/>
    <col customWidth="1" min="11" max="11" width="17.86"/>
    <col customWidth="1" min="12" max="14" width="9.14"/>
    <col customWidth="1" min="15" max="15" width="17.57"/>
    <col customWidth="1" min="16" max="26" width="8.71"/>
  </cols>
  <sheetData>
    <row r="1">
      <c r="A1" s="8"/>
      <c r="B1" s="76" t="s">
        <v>105</v>
      </c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ht="15.0" customHeight="1">
      <c r="A2" s="8"/>
      <c r="B2" s="77"/>
      <c r="C2" s="78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</row>
    <row r="3" ht="15.0" customHeight="1">
      <c r="A3" s="8"/>
      <c r="B3" s="77"/>
      <c r="C3" s="78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</row>
    <row r="4">
      <c r="A4" s="8" t="s">
        <v>100</v>
      </c>
      <c r="B4" s="79" t="str">
        <f t="array" ref="B4">IF(LEFT(A5,1)="-",IF(ISBLANK(INDIRECT(ADDRESS(2^MID(A5,2,1)+2+(MID(A5,3,2)-1)*2^(MID(A5,2,1)+2),MID(A5,2,1)*4,,,A4))),"",IF(INDIRECT(ADDRESS(2^MID(A5,2,1)+2+(MID(A5,3,2)-1)*2^(MID(A5,2,1)+2),MID(A5,2,1)*4,,,A4))&gt;INDIRECT(ADDRESS(2^(1+MID(A5,2,1))+2^MID(A5,2,1)+2+(MID(A5,3,2)-1)*2^(MID(A5,2,1)+2),MID(A5,2,1)*4,,,A4)),INDIRECT(ADDRESS(2^(1+MID(A5,2,1))+2^MID(A5,2,1)+2+(MID(A5,3,2)-1)*2^(MID(A5,2,1)+2),MID(A5,2,1)*4-2,,,A4)),INDIRECT(ADDRESS(2^MID(A5,2,1)+2+(MID(A5,3,2)-1)*2^(MID(A5,2,1)+2),MID(A5,2,1)*4-2,,,A4)))),IF(LEFT(A4,1)="X",IFERROR(INDIRECT(ADDRESS(MATCH(A5,OFFSET(INDIRECT(ADDRESS(1,3,,,A4)),0,0,200,1),0),2,,,A4)),""),IFERROR(INDIRECT(ADDRESS(MATCH(A5,OFFSET(INDIRECT(ADDRESS(3,2,,,A4)),1,6+MAX(OFFSET(INDIRECT(ADDRESS(3,2,,,A4)),0,0,1,20)),2*MAX(OFFSET(INDIRECT(ADDRESS(3,2,,,A4)),0,0,1,20)),1),0)+3,3,,,A4)),"")))</f>
        <v>Агапов, Лютиков</v>
      </c>
      <c r="C4" s="80"/>
      <c r="D4" s="81">
        <v>5.0</v>
      </c>
      <c r="E4" s="82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</row>
    <row r="5" ht="15.0" customHeight="1">
      <c r="A5" s="8">
        <v>3.0</v>
      </c>
      <c r="B5" s="77"/>
      <c r="C5" s="78"/>
      <c r="D5" s="77"/>
      <c r="E5" s="83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</row>
    <row r="6">
      <c r="A6" s="8"/>
      <c r="B6" s="84" t="s">
        <v>73</v>
      </c>
      <c r="C6" s="59">
        <v>1.0</v>
      </c>
      <c r="D6" s="77"/>
      <c r="E6" s="85"/>
      <c r="F6" s="86" t="str">
        <f>IF(ISBLANK(D4),"",IF(D4&gt;D8,B4,B8))</f>
        <v>Сендеров, Федотов</v>
      </c>
      <c r="G6" s="80"/>
      <c r="H6" s="81">
        <v>13.0</v>
      </c>
      <c r="I6" s="90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</row>
    <row r="7" ht="15.0" customHeight="1">
      <c r="A7" s="8"/>
      <c r="B7" s="77"/>
      <c r="C7" s="78"/>
      <c r="D7" s="77"/>
      <c r="E7" s="85"/>
      <c r="F7" s="77"/>
      <c r="G7" s="77"/>
      <c r="H7" s="77"/>
      <c r="I7" s="83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</row>
    <row r="8">
      <c r="A8" s="8" t="s">
        <v>101</v>
      </c>
      <c r="B8" s="79" t="str">
        <f t="array" ref="B8">IF(LEFT(A9,1)="-",IF(ISBLANK(INDIRECT(ADDRESS(2^MID(A9,2,1)+2+(MID(A9,3,2)-1)*2^(MID(A9,2,1)+2),MID(A9,2,1)*4,,,A8))),"",IF(INDIRECT(ADDRESS(2^MID(A9,2,1)+2+(MID(A9,3,2)-1)*2^(MID(A9,2,1)+2),MID(A9,2,1)*4,,,A8))&gt;INDIRECT(ADDRESS(2^(1+MID(A9,2,1))+2^MID(A9,2,1)+2+(MID(A9,3,2)-1)*2^(MID(A9,2,1)+2),MID(A9,2,1)*4,,,A8)),INDIRECT(ADDRESS(2^(1+MID(A9,2,1))+2^MID(A9,2,1)+2+(MID(A9,3,2)-1)*2^(MID(A9,2,1)+2),MID(A9,2,1)*4-2,,,A8)),INDIRECT(ADDRESS(2^MID(A9,2,1)+2+(MID(A9,3,2)-1)*2^(MID(A9,2,1)+2),MID(A9,2,1)*4-2,,,A8)))),IF(LEFT(A8,1)="X",IFERROR(INDIRECT(ADDRESS(MATCH(A9,OFFSET(INDIRECT(ADDRESS(1,3,,,A8)),0,0,200,1),0),2,,,A8)),""),IFERROR(INDIRECT(ADDRESS(MATCH(A9,OFFSET(INDIRECT(ADDRESS(3,2,,,A8)),1,6+MAX(OFFSET(INDIRECT(ADDRESS(3,2,,,A8)),0,0,1,20)),2*MAX(OFFSET(INDIRECT(ADDRESS(3,2,,,A8)),0,0,1,20)),1),0)+3,3,,,A8)),"")))</f>
        <v>Сендеров, Федотов</v>
      </c>
      <c r="C8" s="80"/>
      <c r="D8" s="81">
        <v>13.0</v>
      </c>
      <c r="E8" s="87"/>
      <c r="F8" s="77"/>
      <c r="G8" s="77"/>
      <c r="H8" s="77"/>
      <c r="I8" s="85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</row>
    <row r="9" ht="15.0" customHeight="1">
      <c r="A9" s="8">
        <v>4.0</v>
      </c>
      <c r="B9" s="77"/>
      <c r="C9" s="78"/>
      <c r="D9" s="77"/>
      <c r="E9" s="77"/>
      <c r="F9" s="77"/>
      <c r="G9" s="77"/>
      <c r="H9" s="77"/>
      <c r="I9" s="85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</row>
    <row r="10">
      <c r="A10" s="8"/>
      <c r="B10" s="77"/>
      <c r="C10" s="78"/>
      <c r="D10" s="77"/>
      <c r="E10" s="77"/>
      <c r="F10" s="77"/>
      <c r="G10" s="84" t="s">
        <v>73</v>
      </c>
      <c r="H10" s="59">
        <v>4.0</v>
      </c>
      <c r="I10" s="85"/>
      <c r="J10" s="86" t="str">
        <f>IF(ISBLANK(H6),"",IF(H6&gt;H14,F6,F14))</f>
        <v>Сендеров, Федотов</v>
      </c>
      <c r="K10" s="29"/>
      <c r="L10" s="81">
        <v>9.0</v>
      </c>
      <c r="M10" s="82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</row>
    <row r="11" ht="15.0" customHeight="1">
      <c r="A11" s="8"/>
      <c r="B11" s="77"/>
      <c r="C11" s="78"/>
      <c r="D11" s="77"/>
      <c r="E11" s="77"/>
      <c r="F11" s="77"/>
      <c r="G11" s="77"/>
      <c r="H11" s="77"/>
      <c r="I11" s="85"/>
      <c r="J11" s="77"/>
      <c r="K11" s="77"/>
      <c r="L11" s="77"/>
      <c r="M11" s="83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</row>
    <row r="12">
      <c r="A12" s="8" t="s">
        <v>102</v>
      </c>
      <c r="B12" s="79" t="str">
        <f t="array" ref="B12">IF(LEFT(A13,1)="-",IF(ISBLANK(INDIRECT(ADDRESS(2^MID(A13,2,1)+2+(MID(A13,3,2)-1)*2^(MID(A13,2,1)+2),MID(A13,2,1)*4,,,A12))),"",IF(INDIRECT(ADDRESS(2^MID(A13,2,1)+2+(MID(A13,3,2)-1)*2^(MID(A13,2,1)+2),MID(A13,2,1)*4,,,A12))&gt;INDIRECT(ADDRESS(2^(1+MID(A13,2,1))+2^MID(A13,2,1)+2+(MID(A13,3,2)-1)*2^(MID(A13,2,1)+2),MID(A13,2,1)*4,,,A12)),INDIRECT(ADDRESS(2^(1+MID(A13,2,1))+2^MID(A13,2,1)+2+(MID(A13,3,2)-1)*2^(MID(A13,2,1)+2),MID(A13,2,1)*4-2,,,A12)),INDIRECT(ADDRESS(2^MID(A13,2,1)+2+(MID(A13,3,2)-1)*2^(MID(A13,2,1)+2),MID(A13,2,1)*4-2,,,A12)))),IF(LEFT(A12,1)="X",IFERROR(INDIRECT(ADDRESS(MATCH(A13,OFFSET(INDIRECT(ADDRESS(1,3,,,A12)),0,0,200,1),0),2,,,A12)),""),IFERROR(INDIRECT(ADDRESS(MATCH(A13,OFFSET(INDIRECT(ADDRESS(3,2,,,A12)),1,6+MAX(OFFSET(INDIRECT(ADDRESS(3,2,,,A12)),0,0,1,20)),2*MAX(OFFSET(INDIRECT(ADDRESS(3,2,,,A12)),0,0,1,20)),1),0)+3,3,,,A12)),"")))</f>
        <v>Федотовский, Шундрин А</v>
      </c>
      <c r="C12" s="80"/>
      <c r="D12" s="81">
        <v>4.0</v>
      </c>
      <c r="E12" s="82"/>
      <c r="F12" s="77"/>
      <c r="G12" s="77"/>
      <c r="H12" s="77"/>
      <c r="I12" s="85"/>
      <c r="J12" s="77"/>
      <c r="K12" s="77"/>
      <c r="L12" s="77"/>
      <c r="M12" s="85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</row>
    <row r="13" ht="15.0" customHeight="1">
      <c r="A13" s="8">
        <v>3.0</v>
      </c>
      <c r="B13" s="77"/>
      <c r="C13" s="78"/>
      <c r="D13" s="77"/>
      <c r="E13" s="83"/>
      <c r="F13" s="77"/>
      <c r="G13" s="77"/>
      <c r="H13" s="77"/>
      <c r="I13" s="85"/>
      <c r="J13" s="77"/>
      <c r="K13" s="77"/>
      <c r="L13" s="77"/>
      <c r="M13" s="85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</row>
    <row r="14">
      <c r="A14" s="8"/>
      <c r="B14" s="84" t="s">
        <v>73</v>
      </c>
      <c r="C14" s="59">
        <v>3.0</v>
      </c>
      <c r="D14" s="77"/>
      <c r="E14" s="85"/>
      <c r="F14" s="86" t="str">
        <f>IF(ISBLANK(D12),"",IF(D12&gt;D16,B12,B16))</f>
        <v>Поляков, Смирнов</v>
      </c>
      <c r="G14" s="80"/>
      <c r="H14" s="81">
        <v>5.0</v>
      </c>
      <c r="I14" s="87"/>
      <c r="J14" s="77"/>
      <c r="K14" s="77"/>
      <c r="L14" s="77"/>
      <c r="M14" s="85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</row>
    <row r="15" ht="15.0" customHeight="1">
      <c r="A15" s="8"/>
      <c r="B15" s="77"/>
      <c r="C15" s="77"/>
      <c r="D15" s="77"/>
      <c r="E15" s="85"/>
      <c r="F15" s="77"/>
      <c r="G15" s="77"/>
      <c r="H15" s="77"/>
      <c r="I15" s="77"/>
      <c r="J15" s="77"/>
      <c r="K15" s="77"/>
      <c r="L15" s="77"/>
      <c r="M15" s="85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</row>
    <row r="16">
      <c r="A16" s="8" t="s">
        <v>103</v>
      </c>
      <c r="B16" s="79" t="str">
        <f t="array" ref="B16">IF(LEFT(A17,1)="-",IF(ISBLANK(INDIRECT(ADDRESS(2^MID(A17,2,1)+2+(MID(A17,3,2)-1)*2^(MID(A17,2,1)+2),MID(A17,2,1)*4,,,A16))),"",IF(INDIRECT(ADDRESS(2^MID(A17,2,1)+2+(MID(A17,3,2)-1)*2^(MID(A17,2,1)+2),MID(A17,2,1)*4,,,A16))&gt;INDIRECT(ADDRESS(2^(1+MID(A17,2,1))+2^MID(A17,2,1)+2+(MID(A17,3,2)-1)*2^(MID(A17,2,1)+2),MID(A17,2,1)*4,,,A16)),INDIRECT(ADDRESS(2^(1+MID(A17,2,1))+2^MID(A17,2,1)+2+(MID(A17,3,2)-1)*2^(MID(A17,2,1)+2),MID(A17,2,1)*4-2,,,A16)),INDIRECT(ADDRESS(2^MID(A17,2,1)+2+(MID(A17,3,2)-1)*2^(MID(A17,2,1)+2),MID(A17,2,1)*4-2,,,A16)))),IF(LEFT(A16,1)="X",IFERROR(INDIRECT(ADDRESS(MATCH(A17,OFFSET(INDIRECT(ADDRESS(1,3,,,A16)),0,0,200,1),0),2,,,A16)),""),IFERROR(INDIRECT(ADDRESS(MATCH(A17,OFFSET(INDIRECT(ADDRESS(3,2,,,A16)),1,6+MAX(OFFSET(INDIRECT(ADDRESS(3,2,,,A16)),0,0,1,20)),2*MAX(OFFSET(INDIRECT(ADDRESS(3,2,,,A16)),0,0,1,20)),1),0)+3,3,,,A16)),"")))</f>
        <v>Поляков, Смирнов</v>
      </c>
      <c r="C16" s="80"/>
      <c r="D16" s="81">
        <v>13.0</v>
      </c>
      <c r="E16" s="87"/>
      <c r="F16" s="77"/>
      <c r="G16" s="77"/>
      <c r="H16" s="77"/>
      <c r="I16" s="77"/>
      <c r="J16" s="77"/>
      <c r="K16" s="77"/>
      <c r="L16" s="77"/>
      <c r="M16" s="85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</row>
    <row r="17" ht="15.0" customHeight="1">
      <c r="A17" s="8">
        <v>4.0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85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</row>
    <row r="18">
      <c r="A18" s="8"/>
      <c r="B18" s="84"/>
      <c r="C18" s="77"/>
      <c r="D18" s="77"/>
      <c r="E18" s="77"/>
      <c r="F18" s="77"/>
      <c r="G18" s="77"/>
      <c r="H18" s="77"/>
      <c r="I18" s="77"/>
      <c r="J18" s="77"/>
      <c r="K18" s="84" t="s">
        <v>73</v>
      </c>
      <c r="L18" s="59">
        <v>4.0</v>
      </c>
      <c r="M18" s="85"/>
      <c r="N18" s="86" t="str">
        <f>IF(ISBLANK(L10),"",IF(L10&gt;L26,J10,J26))</f>
        <v>Большаков, Зимин</v>
      </c>
      <c r="O18" s="29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</row>
    <row r="19" ht="15.0" customHeight="1">
      <c r="A19" s="8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85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>
      <c r="A20" s="8" t="s">
        <v>100</v>
      </c>
      <c r="B20" s="79" t="str">
        <f t="array" ref="B20">IF(LEFT(A21,1)="-",IF(ISBLANK(INDIRECT(ADDRESS(2^MID(A21,2,1)+2+(MID(A21,3,2)-1)*2^(MID(A21,2,1)+2),MID(A21,2,1)*4,,,A20))),"",IF(INDIRECT(ADDRESS(2^MID(A21,2,1)+2+(MID(A21,3,2)-1)*2^(MID(A21,2,1)+2),MID(A21,2,1)*4,,,A20))&gt;INDIRECT(ADDRESS(2^(1+MID(A21,2,1))+2^MID(A21,2,1)+2+(MID(A21,3,2)-1)*2^(MID(A21,2,1)+2),MID(A21,2,1)*4,,,A20)),INDIRECT(ADDRESS(2^(1+MID(A21,2,1))+2^MID(A21,2,1)+2+(MID(A21,3,2)-1)*2^(MID(A21,2,1)+2),MID(A21,2,1)*4-2,,,A20)),INDIRECT(ADDRESS(2^MID(A21,2,1)+2+(MID(A21,3,2)-1)*2^(MID(A21,2,1)+2),MID(A21,2,1)*4-2,,,A20)))),IF(LEFT(A20,1)="X",IFERROR(INDIRECT(ADDRESS(MATCH(A21,OFFSET(INDIRECT(ADDRESS(1,3,,,A20)),0,0,200,1),0),2,,,A20)),""),IFERROR(INDIRECT(ADDRESS(MATCH(A21,OFFSET(INDIRECT(ADDRESS(3,2,,,A20)),1,6+MAX(OFFSET(INDIRECT(ADDRESS(3,2,,,A20)),0,0,1,20)),2*MAX(OFFSET(INDIRECT(ADDRESS(3,2,,,A20)),0,0,1,20)),1),0)+3,3,,,A20)),"")))</f>
        <v>Анухин, Багазеев </v>
      </c>
      <c r="C20" s="80"/>
      <c r="D20" s="81">
        <v>13.0</v>
      </c>
      <c r="E20" s="82"/>
      <c r="F20" s="77"/>
      <c r="G20" s="77"/>
      <c r="H20" s="77"/>
      <c r="I20" s="77"/>
      <c r="J20" s="77"/>
      <c r="K20" s="77"/>
      <c r="L20" s="77"/>
      <c r="M20" s="85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</row>
    <row r="21" ht="15.0" customHeight="1">
      <c r="A21" s="8">
        <v>4.0</v>
      </c>
      <c r="B21" s="77"/>
      <c r="C21" s="77"/>
      <c r="D21" s="77"/>
      <c r="E21" s="83"/>
      <c r="F21" s="77"/>
      <c r="G21" s="77"/>
      <c r="H21" s="77"/>
      <c r="I21" s="77"/>
      <c r="J21" s="77"/>
      <c r="K21" s="77"/>
      <c r="L21" s="77"/>
      <c r="M21" s="85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</row>
    <row r="22" ht="15.75" customHeight="1">
      <c r="A22" s="8"/>
      <c r="B22" s="84" t="s">
        <v>73</v>
      </c>
      <c r="C22" s="59">
        <v>4.0</v>
      </c>
      <c r="D22" s="77"/>
      <c r="E22" s="85"/>
      <c r="F22" s="86" t="str">
        <f>IF(ISBLANK(D20),"",IF(D20&gt;D24,B20,B24))</f>
        <v>Анухин, Багазеев </v>
      </c>
      <c r="G22" s="80"/>
      <c r="H22" s="81">
        <v>8.0</v>
      </c>
      <c r="I22" s="82"/>
      <c r="J22" s="77"/>
      <c r="K22" s="77"/>
      <c r="L22" s="77"/>
      <c r="M22" s="85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</row>
    <row r="23" ht="15.0" customHeight="1">
      <c r="A23" s="8"/>
      <c r="B23" s="77"/>
      <c r="C23" s="77"/>
      <c r="D23" s="77"/>
      <c r="E23" s="85"/>
      <c r="F23" s="77"/>
      <c r="G23" s="77"/>
      <c r="H23" s="77"/>
      <c r="I23" s="83"/>
      <c r="J23" s="77"/>
      <c r="K23" s="77"/>
      <c r="L23" s="77"/>
      <c r="M23" s="85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</row>
    <row r="24" ht="15.75" customHeight="1">
      <c r="A24" s="8" t="s">
        <v>103</v>
      </c>
      <c r="B24" s="79" t="str">
        <f t="array" ref="B24">IF(LEFT(A25,1)="-",IF(ISBLANK(INDIRECT(ADDRESS(2^MID(A25,2,1)+2+(MID(A25,3,2)-1)*2^(MID(A25,2,1)+2),MID(A25,2,1)*4,,,A24))),"",IF(INDIRECT(ADDRESS(2^MID(A25,2,1)+2+(MID(A25,3,2)-1)*2^(MID(A25,2,1)+2),MID(A25,2,1)*4,,,A24))&gt;INDIRECT(ADDRESS(2^(1+MID(A25,2,1))+2^MID(A25,2,1)+2+(MID(A25,3,2)-1)*2^(MID(A25,2,1)+2),MID(A25,2,1)*4,,,A24)),INDIRECT(ADDRESS(2^(1+MID(A25,2,1))+2^MID(A25,2,1)+2+(MID(A25,3,2)-1)*2^(MID(A25,2,1)+2),MID(A25,2,1)*4-2,,,A24)),INDIRECT(ADDRESS(2^MID(A25,2,1)+2+(MID(A25,3,2)-1)*2^(MID(A25,2,1)+2),MID(A25,2,1)*4-2,,,A24)))),IF(LEFT(A24,1)="X",IFERROR(INDIRECT(ADDRESS(MATCH(A25,OFFSET(INDIRECT(ADDRESS(1,3,,,A24)),0,0,200,1),0),2,,,A24)),""),IFERROR(INDIRECT(ADDRESS(MATCH(A25,OFFSET(INDIRECT(ADDRESS(3,2,,,A24)),1,6+MAX(OFFSET(INDIRECT(ADDRESS(3,2,,,A24)),0,0,1,20)),2*MAX(OFFSET(INDIRECT(ADDRESS(3,2,,,A24)),0,0,1,20)),1),0)+3,3,,,A24)),"")))</f>
        <v>Шапкин, Кравцов</v>
      </c>
      <c r="C24" s="80"/>
      <c r="D24" s="81">
        <v>7.0</v>
      </c>
      <c r="E24" s="87"/>
      <c r="F24" s="77"/>
      <c r="G24" s="77"/>
      <c r="H24" s="77"/>
      <c r="I24" s="85"/>
      <c r="J24" s="77"/>
      <c r="K24" s="77"/>
      <c r="L24" s="77"/>
      <c r="M24" s="85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</row>
    <row r="25" ht="15.0" customHeight="1">
      <c r="A25" s="8">
        <v>3.0</v>
      </c>
      <c r="B25" s="77"/>
      <c r="C25" s="77"/>
      <c r="D25" s="77"/>
      <c r="E25" s="77"/>
      <c r="F25" s="77"/>
      <c r="G25" s="77"/>
      <c r="H25" s="77"/>
      <c r="I25" s="85"/>
      <c r="J25" s="77"/>
      <c r="K25" s="77"/>
      <c r="L25" s="77"/>
      <c r="M25" s="85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</row>
    <row r="26" ht="15.75" customHeight="1">
      <c r="A26" s="8"/>
      <c r="B26" s="77"/>
      <c r="C26" s="77"/>
      <c r="D26" s="77"/>
      <c r="E26" s="77"/>
      <c r="F26" s="77"/>
      <c r="G26" s="84" t="s">
        <v>73</v>
      </c>
      <c r="H26" s="59">
        <v>6.0</v>
      </c>
      <c r="I26" s="85"/>
      <c r="J26" s="86" t="str">
        <f>IF(ISBLANK(H22),"",IF(H22&gt;H30,F22,F30))</f>
        <v>Большаков, Зимин</v>
      </c>
      <c r="K26" s="80"/>
      <c r="L26" s="81">
        <v>12.0</v>
      </c>
      <c r="M26" s="8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</row>
    <row r="27" ht="15.0" customHeight="1">
      <c r="A27" s="8"/>
      <c r="B27" s="77"/>
      <c r="C27" s="77"/>
      <c r="D27" s="77"/>
      <c r="E27" s="77"/>
      <c r="F27" s="77"/>
      <c r="G27" s="77"/>
      <c r="H27" s="77"/>
      <c r="I27" s="85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</row>
    <row r="28" ht="15.75" customHeight="1">
      <c r="A28" s="8" t="s">
        <v>101</v>
      </c>
      <c r="B28" s="79" t="str">
        <f t="array" ref="B28">IF(LEFT(A29,1)="-",IF(ISBLANK(INDIRECT(ADDRESS(2^MID(A29,2,1)+2+(MID(A29,3,2)-1)*2^(MID(A29,2,1)+2),MID(A29,2,1)*4,,,A28))),"",IF(INDIRECT(ADDRESS(2^MID(A29,2,1)+2+(MID(A29,3,2)-1)*2^(MID(A29,2,1)+2),MID(A29,2,1)*4,,,A28))&gt;INDIRECT(ADDRESS(2^(1+MID(A29,2,1))+2^MID(A29,2,1)+2+(MID(A29,3,2)-1)*2^(MID(A29,2,1)+2),MID(A29,2,1)*4,,,A28)),INDIRECT(ADDRESS(2^(1+MID(A29,2,1))+2^MID(A29,2,1)+2+(MID(A29,3,2)-1)*2^(MID(A29,2,1)+2),MID(A29,2,1)*4-2,,,A28)),INDIRECT(ADDRESS(2^MID(A29,2,1)+2+(MID(A29,3,2)-1)*2^(MID(A29,2,1)+2),MID(A29,2,1)*4-2,,,A28)))),IF(LEFT(A28,1)="X",IFERROR(INDIRECT(ADDRESS(MATCH(A29,OFFSET(INDIRECT(ADDRESS(1,3,,,A28)),0,0,200,1),0),2,,,A28)),""),IFERROR(INDIRECT(ADDRESS(MATCH(A29,OFFSET(INDIRECT(ADDRESS(3,2,,,A28)),1,6+MAX(OFFSET(INDIRECT(ADDRESS(3,2,,,A28)),0,0,1,20)),2*MAX(OFFSET(INDIRECT(ADDRESS(3,2,,,A28)),0,0,1,20)),1),0)+3,3,,,A28)),"")))</f>
        <v>Большаков, Зимин</v>
      </c>
      <c r="C28" s="80"/>
      <c r="D28" s="81">
        <v>13.0</v>
      </c>
      <c r="E28" s="82"/>
      <c r="F28" s="77"/>
      <c r="G28" s="77"/>
      <c r="H28" s="77"/>
      <c r="I28" s="85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</row>
    <row r="29" ht="15.0" customHeight="1">
      <c r="A29" s="8">
        <v>3.0</v>
      </c>
      <c r="B29" s="77"/>
      <c r="C29" s="77"/>
      <c r="D29" s="77"/>
      <c r="E29" s="83"/>
      <c r="F29" s="77"/>
      <c r="G29" s="77"/>
      <c r="H29" s="77"/>
      <c r="I29" s="85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</row>
    <row r="30" ht="15.75" customHeight="1">
      <c r="A30" s="8"/>
      <c r="B30" s="84" t="s">
        <v>73</v>
      </c>
      <c r="C30" s="59">
        <v>6.0</v>
      </c>
      <c r="D30" s="77"/>
      <c r="E30" s="85"/>
      <c r="F30" s="86" t="str">
        <f>IF(ISBLANK(D28),"",IF(D28&gt;D32,B28,B32))</f>
        <v>Большаков, Зимин</v>
      </c>
      <c r="G30" s="80"/>
      <c r="H30" s="81">
        <v>10.0</v>
      </c>
      <c r="I30" s="8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</row>
    <row r="31" ht="15.0" customHeight="1">
      <c r="A31" s="8"/>
      <c r="B31" s="77"/>
      <c r="C31" s="77"/>
      <c r="D31" s="77"/>
      <c r="E31" s="85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</row>
    <row r="32" ht="15.75" customHeight="1">
      <c r="A32" s="8" t="s">
        <v>102</v>
      </c>
      <c r="B32" s="79" t="str">
        <f t="array" ref="B32">IF(LEFT(A33,1)="-",IF(ISBLANK(INDIRECT(ADDRESS(2^MID(A33,2,1)+2+(MID(A33,3,2)-1)*2^(MID(A33,2,1)+2),MID(A33,2,1)*4,,,A32))),"",IF(INDIRECT(ADDRESS(2^MID(A33,2,1)+2+(MID(A33,3,2)-1)*2^(MID(A33,2,1)+2),MID(A33,2,1)*4,,,A32))&gt;INDIRECT(ADDRESS(2^(1+MID(A33,2,1))+2^MID(A33,2,1)+2+(MID(A33,3,2)-1)*2^(MID(A33,2,1)+2),MID(A33,2,1)*4,,,A32)),INDIRECT(ADDRESS(2^(1+MID(A33,2,1))+2^MID(A33,2,1)+2+(MID(A33,3,2)-1)*2^(MID(A33,2,1)+2),MID(A33,2,1)*4-2,,,A32)),INDIRECT(ADDRESS(2^MID(A33,2,1)+2+(MID(A33,3,2)-1)*2^(MID(A33,2,1)+2),MID(A33,2,1)*4-2,,,A32)))),IF(LEFT(A32,1)="X",IFERROR(INDIRECT(ADDRESS(MATCH(A33,OFFSET(INDIRECT(ADDRESS(1,3,,,A32)),0,0,200,1),0),2,,,A32)),""),IFERROR(INDIRECT(ADDRESS(MATCH(A33,OFFSET(INDIRECT(ADDRESS(3,2,,,A32)),1,6+MAX(OFFSET(INDIRECT(ADDRESS(3,2,,,A32)),0,0,1,20)),2*MAX(OFFSET(INDIRECT(ADDRESS(3,2,,,A32)),0,0,1,20)),1),0)+3,3,,,A32)),"")))</f>
        <v>Африканов, Лямунов</v>
      </c>
      <c r="C32" s="80"/>
      <c r="D32" s="81">
        <v>2.0</v>
      </c>
      <c r="E32" s="8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</row>
    <row r="33" ht="15.75" customHeight="1">
      <c r="A33" s="8">
        <v>4.0</v>
      </c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</row>
    <row r="34" ht="15.75" customHeight="1">
      <c r="A34" s="8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</row>
    <row r="35" ht="15.75" customHeight="1">
      <c r="A35" s="8"/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</row>
    <row r="36" ht="15.75" customHeight="1">
      <c r="A36" s="8"/>
      <c r="B36" s="79" t="str">
        <f>IF(ISBLANK(H6),"",IF(H6&gt;H14,F14,F6))</f>
        <v>Поляков, Смирнов</v>
      </c>
      <c r="C36" s="80"/>
      <c r="D36" s="81">
        <v>5.0</v>
      </c>
      <c r="E36" s="82"/>
      <c r="F36" s="8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</row>
    <row r="37" ht="15.0" customHeight="1">
      <c r="A37" s="8"/>
      <c r="B37" s="77"/>
      <c r="C37" s="77"/>
      <c r="D37" s="77"/>
      <c r="E37" s="83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</row>
    <row r="38" ht="15.75" customHeight="1">
      <c r="A38" s="8"/>
      <c r="B38" s="77"/>
      <c r="C38" s="84" t="s">
        <v>73</v>
      </c>
      <c r="D38" s="59">
        <v>6.0</v>
      </c>
      <c r="E38" s="85"/>
      <c r="F38" s="86" t="str">
        <f>IF(ISBLANK(D36),"",IF(D36&gt;D40,B36,B40))</f>
        <v>Анухин, Багазеев </v>
      </c>
      <c r="G38" s="29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</row>
    <row r="39" ht="15.0" customHeight="1">
      <c r="A39" s="8"/>
      <c r="B39" s="77"/>
      <c r="C39" s="77"/>
      <c r="D39" s="77"/>
      <c r="E39" s="85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</row>
    <row r="40" ht="15.75" customHeight="1">
      <c r="A40" s="8"/>
      <c r="B40" s="79" t="str">
        <f>IF(ISBLANK(H22),"",IF(H22&gt;H30,F30,F22))</f>
        <v>Анухин, Багазеев </v>
      </c>
      <c r="C40" s="80"/>
      <c r="D40" s="81">
        <v>13.0</v>
      </c>
      <c r="E40" s="8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</row>
    <row r="41" ht="15.75" customHeight="1">
      <c r="A41" s="8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</row>
    <row r="42" ht="15.75" customHeight="1">
      <c r="A42" s="8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</row>
    <row r="43" ht="15.75" customHeight="1">
      <c r="A43" s="8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</row>
    <row r="44" ht="15.75" customHeight="1">
      <c r="A44" s="8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</row>
    <row r="45" ht="15.75" customHeight="1">
      <c r="A45" s="8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</row>
    <row r="46" ht="15.75" customHeight="1">
      <c r="A46" s="8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</row>
    <row r="47" ht="15.75" customHeight="1">
      <c r="A47" s="8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</row>
    <row r="48" ht="15.75" customHeight="1">
      <c r="A48" s="8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</row>
    <row r="49" ht="15.75" customHeight="1">
      <c r="A49" s="8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</row>
    <row r="50" ht="15.75" customHeight="1">
      <c r="A50" s="8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</row>
    <row r="51" ht="15.75" customHeight="1">
      <c r="A51" s="8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</row>
    <row r="52" ht="15.75" customHeight="1">
      <c r="A52" s="8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</row>
    <row r="53" ht="15.75" customHeight="1">
      <c r="A53" s="8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</row>
    <row r="54" ht="15.75" customHeight="1">
      <c r="A54" s="8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</row>
    <row r="55" ht="15.75" customHeight="1">
      <c r="A55" s="8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</row>
    <row r="56" ht="15.75" customHeight="1">
      <c r="A56" s="8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</row>
    <row r="57" ht="15.75" customHeight="1">
      <c r="A57" s="8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</row>
    <row r="58" ht="15.75" customHeight="1">
      <c r="A58" s="8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</row>
    <row r="59" ht="15.75" customHeight="1">
      <c r="A59" s="8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</row>
    <row r="60" ht="15.75" customHeight="1">
      <c r="A60" s="8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</row>
    <row r="61" ht="15.75" customHeight="1">
      <c r="A61" s="8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</row>
    <row r="62" ht="15.75" customHeight="1">
      <c r="A62" s="8"/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</row>
    <row r="63" ht="15.75" customHeight="1">
      <c r="A63" s="8"/>
      <c r="B63" s="77"/>
      <c r="C63" s="77"/>
      <c r="D63" s="77"/>
      <c r="E63" s="77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</row>
    <row r="64" ht="15.75" customHeight="1">
      <c r="A64" s="8"/>
      <c r="B64" s="77"/>
      <c r="C64" s="77"/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</row>
    <row r="65" ht="15.75" customHeight="1">
      <c r="A65" s="8"/>
      <c r="B65" s="77"/>
      <c r="C65" s="77"/>
      <c r="D65" s="77"/>
      <c r="E65" s="77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</row>
    <row r="66" ht="15.75" customHeight="1">
      <c r="A66" s="8"/>
      <c r="B66" s="77"/>
      <c r="C66" s="77"/>
      <c r="D66" s="77"/>
      <c r="E66" s="77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</row>
    <row r="67" ht="15.75" customHeight="1">
      <c r="A67" s="8"/>
      <c r="B67" s="77"/>
      <c r="C67" s="77"/>
      <c r="D67" s="77"/>
      <c r="E67" s="77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</row>
    <row r="68" ht="15.75" customHeight="1">
      <c r="A68" s="8"/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</row>
    <row r="69" ht="15.75" customHeight="1">
      <c r="A69" s="8"/>
      <c r="B69" s="77"/>
      <c r="C69" s="77"/>
      <c r="D69" s="77"/>
      <c r="E69" s="77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</row>
    <row r="70" ht="15.75" customHeight="1">
      <c r="A70" s="8"/>
      <c r="B70" s="77"/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</row>
    <row r="71" ht="15.75" customHeight="1">
      <c r="A71" s="8"/>
      <c r="B71" s="77"/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</row>
    <row r="72" ht="15.75" customHeight="1">
      <c r="A72" s="8"/>
      <c r="B72" s="77"/>
      <c r="C72" s="77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</row>
    <row r="73" ht="15.75" customHeight="1">
      <c r="A73" s="8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</row>
    <row r="74" ht="15.75" customHeight="1">
      <c r="A74" s="8"/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</row>
    <row r="75" ht="15.75" customHeight="1">
      <c r="A75" s="8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</row>
    <row r="76" ht="15.75" customHeight="1">
      <c r="A76" s="8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</row>
    <row r="77" ht="15.75" customHeight="1">
      <c r="A77" s="8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</row>
    <row r="78" ht="15.75" customHeight="1">
      <c r="A78" s="8"/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</row>
    <row r="79" ht="15.75" customHeight="1">
      <c r="A79" s="8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</row>
    <row r="80" ht="15.75" customHeight="1">
      <c r="A80" s="8"/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</row>
    <row r="81" ht="15.75" customHeight="1">
      <c r="A81" s="8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</row>
    <row r="82" ht="15.75" customHeight="1">
      <c r="A82" s="8"/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</row>
    <row r="83" ht="15.75" customHeight="1">
      <c r="A83" s="8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</row>
    <row r="84" ht="15.75" customHeight="1">
      <c r="A84" s="8"/>
      <c r="B84" s="77"/>
      <c r="C84" s="77"/>
      <c r="D84" s="77"/>
      <c r="E84" s="77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</row>
    <row r="85" ht="15.75" customHeight="1">
      <c r="A85" s="8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</row>
    <row r="86" ht="15.75" customHeight="1">
      <c r="A86" s="8"/>
      <c r="B86" s="77"/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</row>
    <row r="87" ht="15.75" customHeight="1">
      <c r="A87" s="8"/>
      <c r="B87" s="77"/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</row>
    <row r="88" ht="15.75" customHeight="1">
      <c r="A88" s="8"/>
      <c r="B88" s="77"/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</row>
    <row r="89" ht="15.75" customHeight="1">
      <c r="A89" s="8"/>
      <c r="B89" s="77"/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</row>
    <row r="90" ht="15.75" customHeight="1">
      <c r="A90" s="8"/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</row>
    <row r="91" ht="15.75" customHeight="1">
      <c r="A91" s="8"/>
      <c r="B91" s="77"/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</row>
    <row r="92" ht="15.75" customHeight="1">
      <c r="A92" s="8"/>
      <c r="B92" s="77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</row>
    <row r="93" ht="15.75" customHeight="1">
      <c r="A93" s="8"/>
      <c r="B93" s="77"/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</row>
    <row r="94" ht="15.75" customHeight="1">
      <c r="A94" s="8"/>
      <c r="B94" s="77"/>
      <c r="C94" s="77"/>
      <c r="D94" s="77"/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</row>
    <row r="95" ht="15.75" customHeight="1">
      <c r="A95" s="8"/>
      <c r="B95" s="77"/>
      <c r="C95" s="77"/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</row>
    <row r="96" ht="15.75" customHeight="1">
      <c r="A96" s="8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</row>
    <row r="97" ht="15.75" customHeight="1">
      <c r="A97" s="8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</row>
    <row r="98" ht="15.75" customHeight="1">
      <c r="A98" s="8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</row>
    <row r="99" ht="15.75" customHeight="1">
      <c r="A99" s="8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</row>
    <row r="100" ht="15.75" customHeight="1">
      <c r="A100" s="8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</row>
    <row r="101" ht="15.75" customHeight="1">
      <c r="A101" s="8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</row>
    <row r="102" ht="15.75" customHeight="1">
      <c r="A102" s="8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</row>
    <row r="103" ht="15.75" customHeight="1">
      <c r="A103" s="8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</row>
    <row r="104" ht="15.75" customHeight="1">
      <c r="A104" s="8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</row>
    <row r="105" ht="15.75" customHeight="1">
      <c r="A105" s="8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</row>
    <row r="106" ht="15.75" customHeight="1">
      <c r="A106" s="8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</row>
    <row r="107" ht="15.75" customHeight="1">
      <c r="A107" s="8"/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</row>
    <row r="108" ht="15.75" customHeight="1">
      <c r="A108" s="8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</row>
    <row r="109" ht="15.75" customHeight="1">
      <c r="A109" s="8"/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</row>
    <row r="110" ht="15.75" customHeight="1">
      <c r="A110" s="8"/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</row>
    <row r="111" ht="15.75" customHeight="1">
      <c r="A111" s="8"/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</row>
    <row r="112" ht="15.75" customHeight="1">
      <c r="A112" s="8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</row>
    <row r="113" ht="15.75" customHeight="1">
      <c r="A113" s="8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</row>
    <row r="114" ht="15.75" customHeight="1">
      <c r="A114" s="8"/>
      <c r="B114" s="77"/>
      <c r="C114" s="77"/>
      <c r="D114" s="77"/>
      <c r="E114" s="77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</row>
    <row r="115" ht="15.75" customHeight="1">
      <c r="A115" s="8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</row>
    <row r="116" ht="15.75" customHeight="1">
      <c r="A116" s="8"/>
      <c r="B116" s="77"/>
      <c r="C116" s="77"/>
      <c r="D116" s="77"/>
      <c r="E116" s="77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</row>
    <row r="117" ht="15.75" customHeight="1">
      <c r="A117" s="8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</row>
    <row r="118" ht="15.75" customHeight="1">
      <c r="A118" s="8"/>
      <c r="B118" s="77"/>
      <c r="C118" s="77"/>
      <c r="D118" s="77"/>
      <c r="E118" s="77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</row>
    <row r="119" ht="15.75" customHeight="1">
      <c r="A119" s="8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</row>
    <row r="120" ht="15.75" customHeight="1">
      <c r="A120" s="8"/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</row>
    <row r="121" ht="15.75" customHeight="1">
      <c r="A121" s="8"/>
      <c r="B121" s="77"/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</row>
    <row r="122" ht="15.75" customHeight="1">
      <c r="A122" s="8"/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</row>
    <row r="123" ht="15.75" customHeight="1">
      <c r="A123" s="8"/>
      <c r="B123" s="77"/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</row>
    <row r="124" ht="15.75" customHeight="1">
      <c r="A124" s="8"/>
      <c r="B124" s="77"/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</row>
    <row r="125" ht="15.75" customHeight="1">
      <c r="A125" s="8"/>
      <c r="B125" s="77"/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</row>
    <row r="126" ht="15.75" customHeight="1">
      <c r="A126" s="8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</row>
    <row r="127" ht="15.75" customHeight="1">
      <c r="A127" s="8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</row>
    <row r="128" ht="15.75" customHeight="1">
      <c r="A128" s="8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</row>
    <row r="129" ht="15.75" customHeight="1">
      <c r="A129" s="8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</row>
    <row r="130" ht="15.75" customHeight="1">
      <c r="A130" s="8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</row>
    <row r="131" ht="15.75" customHeight="1">
      <c r="A131" s="8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</row>
    <row r="132" ht="15.75" customHeight="1">
      <c r="A132" s="8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</row>
    <row r="133" ht="15.75" customHeight="1">
      <c r="A133" s="8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</row>
    <row r="134" ht="15.75" customHeight="1">
      <c r="A134" s="8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</row>
    <row r="135" ht="15.75" customHeight="1">
      <c r="A135" s="8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</row>
    <row r="136" ht="15.75" customHeight="1">
      <c r="A136" s="8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</row>
    <row r="137" ht="15.75" customHeight="1">
      <c r="A137" s="8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</row>
    <row r="138" ht="15.75" customHeight="1">
      <c r="A138" s="8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</row>
    <row r="139" ht="15.75" customHeight="1">
      <c r="A139" s="8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</row>
    <row r="140" ht="15.75" customHeight="1">
      <c r="A140" s="8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</row>
    <row r="141" ht="15.75" customHeight="1">
      <c r="A141" s="8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</row>
    <row r="142" ht="15.75" customHeight="1">
      <c r="A142" s="8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</row>
    <row r="143" ht="15.75" customHeight="1">
      <c r="A143" s="8"/>
      <c r="B143" s="77"/>
      <c r="C143" s="77"/>
      <c r="D143" s="77"/>
      <c r="E143" s="77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</row>
    <row r="144" ht="15.75" customHeight="1">
      <c r="A144" s="8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</row>
    <row r="145" ht="15.75" customHeight="1">
      <c r="A145" s="8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</row>
    <row r="146" ht="15.75" customHeight="1">
      <c r="A146" s="8"/>
      <c r="B146" s="77"/>
      <c r="C146" s="77"/>
      <c r="D146" s="77"/>
      <c r="E146" s="77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</row>
    <row r="147" ht="15.75" customHeight="1">
      <c r="A147" s="8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</row>
    <row r="148" ht="15.75" customHeight="1">
      <c r="A148" s="8"/>
      <c r="B148" s="77"/>
      <c r="C148" s="77"/>
      <c r="D148" s="77"/>
      <c r="E148" s="77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</row>
    <row r="149" ht="15.75" customHeight="1">
      <c r="A149" s="8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</row>
    <row r="150" ht="15.75" customHeight="1">
      <c r="A150" s="8"/>
      <c r="B150" s="77"/>
      <c r="C150" s="77"/>
      <c r="D150" s="77"/>
      <c r="E150" s="77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</row>
    <row r="151" ht="15.75" customHeight="1">
      <c r="A151" s="8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</row>
    <row r="152" ht="15.75" customHeight="1">
      <c r="A152" s="8"/>
      <c r="B152" s="77"/>
      <c r="C152" s="77"/>
      <c r="D152" s="77"/>
      <c r="E152" s="77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</row>
    <row r="153" ht="15.75" customHeight="1">
      <c r="A153" s="8"/>
      <c r="B153" s="77"/>
      <c r="C153" s="77"/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</row>
    <row r="154" ht="15.75" customHeight="1">
      <c r="A154" s="8"/>
      <c r="B154" s="77"/>
      <c r="C154" s="77"/>
      <c r="D154" s="77"/>
      <c r="E154" s="77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</row>
    <row r="155" ht="15.75" customHeight="1">
      <c r="A155" s="8"/>
      <c r="B155" s="77"/>
      <c r="C155" s="77"/>
      <c r="D155" s="77"/>
      <c r="E155" s="77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</row>
    <row r="156" ht="15.75" customHeight="1">
      <c r="A156" s="8"/>
      <c r="B156" s="77"/>
      <c r="C156" s="77"/>
      <c r="D156" s="77"/>
      <c r="E156" s="77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</row>
    <row r="157" ht="15.75" customHeight="1">
      <c r="A157" s="8"/>
      <c r="B157" s="77"/>
      <c r="C157" s="77"/>
      <c r="D157" s="77"/>
      <c r="E157" s="77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</row>
    <row r="158" ht="15.75" customHeight="1">
      <c r="A158" s="8"/>
      <c r="B158" s="77"/>
      <c r="C158" s="77"/>
      <c r="D158" s="77"/>
      <c r="E158" s="77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</row>
    <row r="159" ht="15.75" customHeight="1">
      <c r="A159" s="8"/>
      <c r="B159" s="77"/>
      <c r="C159" s="77"/>
      <c r="D159" s="77"/>
      <c r="E159" s="77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</row>
    <row r="160" ht="15.75" customHeight="1">
      <c r="A160" s="8"/>
      <c r="B160" s="77"/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</row>
    <row r="161" ht="15.75" customHeight="1">
      <c r="A161" s="8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</row>
    <row r="162" ht="15.75" customHeight="1">
      <c r="A162" s="8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</row>
    <row r="163" ht="15.75" customHeight="1">
      <c r="A163" s="8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</row>
    <row r="164" ht="15.75" customHeight="1">
      <c r="A164" s="8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</row>
    <row r="165" ht="15.75" customHeight="1">
      <c r="A165" s="8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</row>
    <row r="166" ht="15.75" customHeight="1">
      <c r="A166" s="8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</row>
    <row r="167" ht="15.75" customHeight="1">
      <c r="A167" s="8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</row>
    <row r="168" ht="15.75" customHeight="1">
      <c r="A168" s="8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</row>
    <row r="169" ht="15.75" customHeight="1">
      <c r="A169" s="8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</row>
    <row r="170" ht="15.75" customHeight="1">
      <c r="A170" s="8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</row>
    <row r="171" ht="15.75" customHeight="1">
      <c r="A171" s="8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</row>
    <row r="172" ht="15.75" customHeight="1">
      <c r="A172" s="8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</row>
    <row r="173" ht="15.75" customHeight="1">
      <c r="A173" s="8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</row>
    <row r="174" ht="15.75" customHeight="1">
      <c r="A174" s="8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</row>
    <row r="175" ht="15.75" customHeight="1">
      <c r="A175" s="8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</row>
    <row r="176" ht="15.75" customHeight="1">
      <c r="A176" s="8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</row>
    <row r="177" ht="15.75" customHeight="1">
      <c r="A177" s="8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</row>
    <row r="178" ht="15.75" customHeight="1">
      <c r="A178" s="8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</row>
    <row r="179" ht="15.75" customHeight="1">
      <c r="A179" s="8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</row>
    <row r="180" ht="15.75" customHeight="1">
      <c r="A180" s="8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</row>
    <row r="181" ht="15.75" customHeight="1">
      <c r="A181" s="8"/>
      <c r="B181" s="77"/>
      <c r="C181" s="77"/>
      <c r="D181" s="77"/>
      <c r="E181" s="77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</row>
    <row r="182" ht="15.75" customHeight="1">
      <c r="A182" s="8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</row>
    <row r="183" ht="15.75" customHeight="1">
      <c r="A183" s="8"/>
      <c r="B183" s="77"/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</row>
    <row r="184" ht="15.75" customHeight="1">
      <c r="A184" s="8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</row>
    <row r="185" ht="15.75" customHeight="1">
      <c r="A185" s="8"/>
      <c r="B185" s="77"/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</row>
    <row r="186" ht="15.75" customHeight="1">
      <c r="A186" s="8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</row>
    <row r="187" ht="15.75" customHeight="1">
      <c r="A187" s="8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</row>
    <row r="188" ht="15.75" customHeight="1">
      <c r="A188" s="8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</row>
    <row r="189" ht="15.75" customHeight="1">
      <c r="A189" s="8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</row>
    <row r="190" ht="15.75" customHeight="1">
      <c r="A190" s="8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</row>
    <row r="191" ht="15.75" customHeight="1">
      <c r="A191" s="8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</row>
    <row r="192" ht="15.75" customHeight="1">
      <c r="A192" s="8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</row>
    <row r="193" ht="15.75" customHeight="1">
      <c r="A193" s="8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</row>
    <row r="194" ht="15.75" customHeight="1">
      <c r="A194" s="8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</row>
    <row r="195" ht="15.75" customHeight="1">
      <c r="A195" s="8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</row>
    <row r="196" ht="15.75" customHeight="1">
      <c r="A196" s="8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</row>
    <row r="197" ht="15.75" customHeight="1">
      <c r="A197" s="8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</row>
    <row r="198" ht="15.75" customHeight="1">
      <c r="A198" s="8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</row>
    <row r="199" ht="15.75" customHeight="1">
      <c r="A199" s="8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</row>
    <row r="200" ht="15.75" customHeight="1">
      <c r="A200" s="8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</row>
    <row r="201" ht="15.75" customHeight="1">
      <c r="A201" s="8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</row>
    <row r="202" ht="15.75" customHeight="1">
      <c r="A202" s="8"/>
      <c r="B202" s="77"/>
      <c r="C202" s="77"/>
      <c r="D202" s="77"/>
      <c r="E202" s="77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</row>
    <row r="203" ht="15.75" customHeight="1">
      <c r="A203" s="8"/>
      <c r="B203" s="77"/>
      <c r="C203" s="77"/>
      <c r="D203" s="77"/>
      <c r="E203" s="77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</row>
    <row r="204" ht="15.75" customHeight="1">
      <c r="A204" s="8"/>
      <c r="B204" s="77"/>
      <c r="C204" s="77"/>
      <c r="D204" s="77"/>
      <c r="E204" s="77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</row>
    <row r="205" ht="15.75" customHeight="1">
      <c r="A205" s="8"/>
      <c r="B205" s="77"/>
      <c r="C205" s="77"/>
      <c r="D205" s="77"/>
      <c r="E205" s="77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</row>
    <row r="206" ht="15.75" customHeight="1">
      <c r="A206" s="8"/>
      <c r="B206" s="77"/>
      <c r="C206" s="77"/>
      <c r="D206" s="77"/>
      <c r="E206" s="77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</row>
    <row r="207" ht="15.75" customHeight="1">
      <c r="A207" s="8"/>
      <c r="B207" s="77"/>
      <c r="C207" s="77"/>
      <c r="D207" s="77"/>
      <c r="E207" s="77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</row>
    <row r="208" ht="15.75" customHeight="1">
      <c r="A208" s="8"/>
      <c r="B208" s="77"/>
      <c r="C208" s="77"/>
      <c r="D208" s="77"/>
      <c r="E208" s="77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</row>
    <row r="209" ht="15.75" customHeight="1">
      <c r="A209" s="8"/>
      <c r="B209" s="77"/>
      <c r="C209" s="77"/>
      <c r="D209" s="77"/>
      <c r="E209" s="77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</row>
    <row r="210" ht="15.75" customHeight="1">
      <c r="A210" s="8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</row>
    <row r="211" ht="15.75" customHeight="1">
      <c r="A211" s="8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</row>
    <row r="212" ht="15.75" customHeight="1">
      <c r="A212" s="8"/>
      <c r="B212" s="77"/>
      <c r="C212" s="77"/>
      <c r="D212" s="77"/>
      <c r="E212" s="77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</row>
    <row r="213" ht="15.75" customHeight="1">
      <c r="A213" s="8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</row>
    <row r="214" ht="15.75" customHeight="1">
      <c r="A214" s="8"/>
      <c r="B214" s="77"/>
      <c r="C214" s="77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</row>
    <row r="215" ht="15.75" customHeight="1">
      <c r="A215" s="8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</row>
    <row r="216" ht="15.75" customHeight="1">
      <c r="A216" s="8"/>
      <c r="B216" s="77"/>
      <c r="C216" s="77"/>
      <c r="D216" s="77"/>
      <c r="E216" s="77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</row>
    <row r="217" ht="15.75" customHeight="1">
      <c r="A217" s="8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</row>
    <row r="218" ht="15.75" customHeight="1">
      <c r="A218" s="8"/>
      <c r="B218" s="77"/>
      <c r="C218" s="77"/>
      <c r="D218" s="77"/>
      <c r="E218" s="77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</row>
    <row r="219" ht="15.75" customHeight="1">
      <c r="A219" s="8"/>
      <c r="B219" s="77"/>
      <c r="C219" s="77"/>
      <c r="D219" s="77"/>
      <c r="E219" s="77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</row>
    <row r="220" ht="15.75" customHeight="1">
      <c r="A220" s="8"/>
      <c r="B220" s="77"/>
      <c r="C220" s="77"/>
      <c r="D220" s="77"/>
      <c r="E220" s="77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</row>
    <row r="221" ht="15.75" customHeight="1">
      <c r="A221" s="8"/>
      <c r="B221" s="77"/>
      <c r="C221" s="77"/>
      <c r="D221" s="77"/>
      <c r="E221" s="77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</row>
    <row r="222" ht="15.75" customHeight="1">
      <c r="A222" s="8"/>
      <c r="B222" s="77"/>
      <c r="C222" s="77"/>
      <c r="D222" s="77"/>
      <c r="E222" s="77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</row>
    <row r="223" ht="15.75" customHeight="1">
      <c r="A223" s="8"/>
      <c r="B223" s="77"/>
      <c r="C223" s="77"/>
      <c r="D223" s="77"/>
      <c r="E223" s="77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</row>
    <row r="224" ht="15.75" customHeight="1">
      <c r="A224" s="8"/>
      <c r="B224" s="77"/>
      <c r="C224" s="77"/>
      <c r="D224" s="77"/>
      <c r="E224" s="77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</row>
    <row r="225" ht="15.75" customHeight="1">
      <c r="A225" s="8"/>
      <c r="B225" s="77"/>
      <c r="C225" s="77"/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</row>
    <row r="226" ht="15.75" customHeight="1">
      <c r="A226" s="8"/>
      <c r="B226" s="77"/>
      <c r="C226" s="77"/>
      <c r="D226" s="77"/>
      <c r="E226" s="77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</row>
    <row r="227" ht="15.75" customHeight="1">
      <c r="A227" s="8"/>
      <c r="B227" s="77"/>
      <c r="C227" s="77"/>
      <c r="D227" s="77"/>
      <c r="E227" s="77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</row>
    <row r="228" ht="15.75" customHeight="1">
      <c r="A228" s="8"/>
      <c r="B228" s="77"/>
      <c r="C228" s="77"/>
      <c r="D228" s="77"/>
      <c r="E228" s="77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</row>
    <row r="229" ht="15.75" customHeight="1">
      <c r="A229" s="8"/>
      <c r="B229" s="77"/>
      <c r="C229" s="77"/>
      <c r="D229" s="77"/>
      <c r="E229" s="77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</row>
    <row r="230" ht="15.75" customHeight="1">
      <c r="A230" s="8"/>
      <c r="B230" s="77"/>
      <c r="C230" s="77"/>
      <c r="D230" s="77"/>
      <c r="E230" s="77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</row>
    <row r="231" ht="15.75" customHeight="1">
      <c r="A231" s="8"/>
      <c r="B231" s="77"/>
      <c r="C231" s="77"/>
      <c r="D231" s="77"/>
      <c r="E231" s="77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</row>
    <row r="232" ht="15.75" customHeight="1">
      <c r="A232" s="8"/>
      <c r="B232" s="77"/>
      <c r="C232" s="77"/>
      <c r="D232" s="77"/>
      <c r="E232" s="77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</row>
    <row r="233" ht="15.75" customHeight="1">
      <c r="A233" s="8"/>
      <c r="B233" s="77"/>
      <c r="C233" s="77"/>
      <c r="D233" s="77"/>
      <c r="E233" s="77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</row>
    <row r="234" ht="15.75" customHeight="1">
      <c r="A234" s="8"/>
      <c r="B234" s="77"/>
      <c r="C234" s="77"/>
      <c r="D234" s="77"/>
      <c r="E234" s="77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</row>
    <row r="235" ht="15.75" customHeight="1">
      <c r="A235" s="8"/>
      <c r="B235" s="77"/>
      <c r="C235" s="77"/>
      <c r="D235" s="77"/>
      <c r="E235" s="77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</row>
    <row r="236" ht="15.75" customHeight="1">
      <c r="A236" s="8"/>
      <c r="B236" s="77"/>
      <c r="C236" s="77"/>
      <c r="D236" s="77"/>
      <c r="E236" s="77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</row>
    <row r="237" ht="15.75" customHeight="1">
      <c r="A237" s="8"/>
      <c r="B237" s="77"/>
      <c r="C237" s="77"/>
      <c r="D237" s="77"/>
      <c r="E237" s="77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</row>
    <row r="238" ht="15.75" customHeight="1">
      <c r="A238" s="8"/>
      <c r="B238" s="77"/>
      <c r="C238" s="77"/>
      <c r="D238" s="77"/>
      <c r="E238" s="77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</row>
    <row r="239" ht="15.75" customHeight="1">
      <c r="A239" s="8"/>
      <c r="B239" s="77"/>
      <c r="C239" s="77"/>
      <c r="D239" s="77"/>
      <c r="E239" s="77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</row>
    <row r="240" ht="15.75" customHeight="1">
      <c r="A240" s="8"/>
      <c r="B240" s="77"/>
      <c r="C240" s="77"/>
      <c r="D240" s="77"/>
      <c r="E240" s="77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</row>
    <row r="241" ht="15.75" customHeight="1">
      <c r="A241" s="8"/>
      <c r="B241" s="77"/>
      <c r="C241" s="77"/>
      <c r="D241" s="77"/>
      <c r="E241" s="77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</row>
    <row r="242" ht="15.75" customHeight="1">
      <c r="A242" s="8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</row>
    <row r="243" ht="15.75" customHeight="1">
      <c r="A243" s="8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</row>
    <row r="244" ht="15.75" customHeight="1">
      <c r="A244" s="8"/>
      <c r="B244" s="77"/>
      <c r="C244" s="77"/>
      <c r="D244" s="77"/>
      <c r="E244" s="77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</row>
    <row r="245" ht="15.75" customHeight="1">
      <c r="A245" s="8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</row>
    <row r="246" ht="15.75" customHeight="1">
      <c r="A246" s="8"/>
      <c r="B246" s="77"/>
      <c r="C246" s="77"/>
      <c r="D246" s="77"/>
      <c r="E246" s="77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</row>
    <row r="247" ht="15.75" customHeight="1">
      <c r="A247" s="8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</row>
    <row r="248" ht="15.75" customHeight="1">
      <c r="A248" s="8"/>
      <c r="B248" s="77"/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</row>
    <row r="249" ht="15.75" customHeight="1">
      <c r="A249" s="8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</row>
    <row r="250" ht="15.75" customHeight="1">
      <c r="A250" s="8"/>
      <c r="B250" s="77"/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</row>
    <row r="251" ht="15.75" customHeight="1">
      <c r="A251" s="8"/>
      <c r="B251" s="77"/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</row>
    <row r="252" ht="15.75" customHeight="1">
      <c r="A252" s="8"/>
      <c r="B252" s="77"/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</row>
    <row r="253" ht="15.75" customHeight="1">
      <c r="A253" s="8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</row>
    <row r="254" ht="15.75" customHeight="1">
      <c r="A254" s="8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</row>
    <row r="255" ht="15.75" customHeight="1">
      <c r="A255" s="8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</row>
    <row r="256" ht="15.75" customHeight="1">
      <c r="A256" s="8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</row>
    <row r="257" ht="15.75" customHeight="1">
      <c r="A257" s="8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</row>
    <row r="258" ht="15.75" customHeight="1">
      <c r="A258" s="8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</row>
    <row r="259" ht="15.75" customHeight="1">
      <c r="A259" s="8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</row>
    <row r="260" ht="15.75" customHeight="1">
      <c r="A260" s="8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</row>
    <row r="261" ht="15.75" customHeight="1">
      <c r="A261" s="8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</row>
    <row r="262" ht="15.75" customHeight="1">
      <c r="A262" s="8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</row>
    <row r="263" ht="15.75" customHeight="1">
      <c r="A263" s="8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</row>
    <row r="264" ht="15.75" customHeight="1">
      <c r="A264" s="8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</row>
    <row r="265" ht="15.75" customHeight="1">
      <c r="A265" s="8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</row>
    <row r="266" ht="15.75" customHeight="1">
      <c r="A266" s="8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</row>
    <row r="267" ht="15.75" customHeight="1">
      <c r="A267" s="8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</row>
    <row r="268" ht="15.75" customHeight="1">
      <c r="A268" s="8"/>
      <c r="B268" s="77"/>
      <c r="C268" s="77"/>
      <c r="D268" s="77"/>
      <c r="E268" s="77"/>
      <c r="F268" s="77"/>
      <c r="G268" s="77"/>
      <c r="H268" s="77"/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</row>
    <row r="269" ht="15.75" customHeight="1">
      <c r="A269" s="8"/>
      <c r="B269" s="77"/>
      <c r="C269" s="77"/>
      <c r="D269" s="77"/>
      <c r="E269" s="77"/>
      <c r="F269" s="77"/>
      <c r="G269" s="77"/>
      <c r="H269" s="77"/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</row>
    <row r="270" ht="15.75" customHeight="1">
      <c r="A270" s="8"/>
      <c r="B270" s="77"/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</row>
    <row r="271" ht="15.75" customHeight="1">
      <c r="A271" s="8"/>
      <c r="B271" s="77"/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</row>
    <row r="272" ht="15.75" customHeight="1">
      <c r="A272" s="8"/>
      <c r="B272" s="77"/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</row>
    <row r="273" ht="15.75" customHeight="1">
      <c r="A273" s="8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</row>
    <row r="274" ht="15.75" customHeight="1">
      <c r="A274" s="8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</row>
    <row r="275" ht="15.75" customHeight="1">
      <c r="A275" s="8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</row>
    <row r="276" ht="15.75" customHeight="1">
      <c r="A276" s="8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</row>
    <row r="277" ht="15.75" customHeight="1">
      <c r="A277" s="8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</row>
    <row r="278" ht="15.75" customHeight="1">
      <c r="A278" s="8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</row>
    <row r="279" ht="15.75" customHeight="1">
      <c r="A279" s="8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</row>
    <row r="280" ht="15.75" customHeight="1">
      <c r="A280" s="8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</row>
    <row r="281" ht="15.75" customHeight="1">
      <c r="A281" s="8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</row>
    <row r="282" ht="15.75" customHeight="1">
      <c r="A282" s="8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</row>
    <row r="283" ht="15.75" customHeight="1">
      <c r="A283" s="8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</row>
    <row r="284" ht="15.75" customHeight="1">
      <c r="A284" s="8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</row>
    <row r="285" ht="15.75" customHeight="1">
      <c r="A285" s="8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</row>
    <row r="286" ht="15.75" customHeight="1">
      <c r="A286" s="8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</row>
    <row r="287" ht="15.75" customHeight="1">
      <c r="A287" s="8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</row>
    <row r="288" ht="15.75" customHeight="1">
      <c r="A288" s="8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</row>
    <row r="289" ht="15.75" customHeight="1">
      <c r="A289" s="8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</row>
    <row r="290" ht="15.75" customHeight="1">
      <c r="A290" s="8"/>
      <c r="B290" s="77"/>
      <c r="C290" s="77"/>
      <c r="D290" s="77"/>
      <c r="E290" s="77"/>
      <c r="F290" s="77"/>
      <c r="G290" s="77"/>
      <c r="H290" s="77"/>
      <c r="I290" s="77"/>
      <c r="J290" s="77"/>
      <c r="K290" s="77"/>
      <c r="L290" s="77"/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</row>
    <row r="291" ht="15.75" customHeight="1">
      <c r="A291" s="8"/>
      <c r="B291" s="77"/>
      <c r="C291" s="77"/>
      <c r="D291" s="77"/>
      <c r="E291" s="77"/>
      <c r="F291" s="77"/>
      <c r="G291" s="77"/>
      <c r="H291" s="77"/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</row>
    <row r="292" ht="15.75" customHeight="1">
      <c r="A292" s="8"/>
      <c r="B292" s="77"/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</row>
    <row r="293" ht="15.75" customHeight="1">
      <c r="A293" s="8"/>
      <c r="B293" s="77"/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</row>
    <row r="294" ht="15.75" customHeight="1">
      <c r="A294" s="8"/>
      <c r="B294" s="77"/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</row>
    <row r="295" ht="15.75" customHeight="1">
      <c r="A295" s="8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</row>
    <row r="296" ht="15.75" customHeight="1">
      <c r="A296" s="8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</row>
    <row r="297" ht="15.75" customHeight="1">
      <c r="A297" s="8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</row>
    <row r="298" ht="15.75" customHeight="1">
      <c r="A298" s="8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</row>
    <row r="299" ht="15.75" customHeight="1">
      <c r="A299" s="8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</row>
    <row r="300" ht="15.75" customHeight="1">
      <c r="A300" s="8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</row>
    <row r="301" ht="15.75" customHeight="1">
      <c r="A301" s="8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</row>
    <row r="302" ht="15.75" customHeight="1">
      <c r="A302" s="8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</row>
    <row r="303" ht="15.75" customHeight="1">
      <c r="A303" s="8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</row>
    <row r="304" ht="15.75" customHeight="1">
      <c r="A304" s="8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</row>
    <row r="305" ht="15.75" customHeight="1">
      <c r="A305" s="8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</row>
    <row r="306" ht="15.75" customHeight="1">
      <c r="A306" s="8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</row>
    <row r="307" ht="15.75" customHeight="1">
      <c r="A307" s="8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</row>
    <row r="308" ht="15.75" customHeight="1">
      <c r="A308" s="8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</row>
    <row r="309" ht="15.75" customHeight="1">
      <c r="A309" s="8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</row>
    <row r="310" ht="15.75" customHeight="1">
      <c r="A310" s="8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</row>
    <row r="311" ht="15.75" customHeight="1">
      <c r="A311" s="8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</row>
    <row r="312" ht="15.75" customHeight="1">
      <c r="A312" s="8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</row>
    <row r="313" ht="15.75" customHeight="1">
      <c r="A313" s="8"/>
      <c r="B313" s="77"/>
      <c r="C313" s="77"/>
      <c r="D313" s="77"/>
      <c r="E313" s="77"/>
      <c r="F313" s="77"/>
      <c r="G313" s="77"/>
      <c r="H313" s="77"/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</row>
    <row r="314" ht="15.75" customHeight="1">
      <c r="A314" s="8"/>
      <c r="B314" s="77"/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</row>
    <row r="315" ht="15.75" customHeight="1">
      <c r="A315" s="8"/>
      <c r="B315" s="77"/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</row>
    <row r="316" ht="15.75" customHeight="1">
      <c r="A316" s="8"/>
      <c r="B316" s="77"/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</row>
    <row r="317" ht="15.75" customHeight="1">
      <c r="A317" s="8"/>
      <c r="B317" s="77"/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</row>
    <row r="318" ht="15.75" customHeight="1">
      <c r="A318" s="8"/>
      <c r="B318" s="77"/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</row>
    <row r="319" ht="15.75" customHeight="1">
      <c r="A319" s="8"/>
      <c r="B319" s="77"/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</row>
    <row r="320" ht="15.75" customHeight="1">
      <c r="A320" s="8"/>
      <c r="B320" s="77"/>
      <c r="C320" s="77"/>
      <c r="D320" s="77"/>
      <c r="E320" s="77"/>
      <c r="F320" s="77"/>
      <c r="G320" s="77"/>
      <c r="H320" s="77"/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</row>
    <row r="321" ht="15.75" customHeight="1">
      <c r="A321" s="8"/>
      <c r="B321" s="77"/>
      <c r="C321" s="77"/>
      <c r="D321" s="77"/>
      <c r="E321" s="77"/>
      <c r="F321" s="77"/>
      <c r="G321" s="77"/>
      <c r="H321" s="77"/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</row>
    <row r="322" ht="15.75" customHeight="1">
      <c r="A322" s="8"/>
      <c r="B322" s="77"/>
      <c r="C322" s="77"/>
      <c r="D322" s="77"/>
      <c r="E322" s="77"/>
      <c r="F322" s="77"/>
      <c r="G322" s="77"/>
      <c r="H322" s="77"/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</row>
    <row r="323" ht="15.75" customHeight="1">
      <c r="A323" s="8"/>
      <c r="B323" s="77"/>
      <c r="C323" s="77"/>
      <c r="D323" s="77"/>
      <c r="E323" s="77"/>
      <c r="F323" s="77"/>
      <c r="G323" s="77"/>
      <c r="H323" s="77"/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</row>
    <row r="324" ht="15.75" customHeight="1">
      <c r="A324" s="8"/>
      <c r="B324" s="77"/>
      <c r="C324" s="77"/>
      <c r="D324" s="77"/>
      <c r="E324" s="77"/>
      <c r="F324" s="77"/>
      <c r="G324" s="77"/>
      <c r="H324" s="77"/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</row>
    <row r="325" ht="15.75" customHeight="1">
      <c r="A325" s="8"/>
      <c r="B325" s="77"/>
      <c r="C325" s="77"/>
      <c r="D325" s="77"/>
      <c r="E325" s="77"/>
      <c r="F325" s="77"/>
      <c r="G325" s="77"/>
      <c r="H325" s="77"/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</row>
    <row r="326" ht="15.75" customHeight="1">
      <c r="A326" s="8"/>
      <c r="B326" s="77"/>
      <c r="C326" s="77"/>
      <c r="D326" s="77"/>
      <c r="E326" s="77"/>
      <c r="F326" s="77"/>
      <c r="G326" s="77"/>
      <c r="H326" s="77"/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</row>
    <row r="327" ht="15.75" customHeight="1">
      <c r="A327" s="8"/>
      <c r="B327" s="77"/>
      <c r="C327" s="77"/>
      <c r="D327" s="77"/>
      <c r="E327" s="77"/>
      <c r="F327" s="77"/>
      <c r="G327" s="77"/>
      <c r="H327" s="77"/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</row>
    <row r="328" ht="15.75" customHeight="1">
      <c r="A328" s="8"/>
      <c r="B328" s="77"/>
      <c r="C328" s="77"/>
      <c r="D328" s="77"/>
      <c r="E328" s="77"/>
      <c r="F328" s="77"/>
      <c r="G328" s="77"/>
      <c r="H328" s="77"/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</row>
    <row r="329" ht="15.75" customHeight="1">
      <c r="A329" s="8"/>
      <c r="B329" s="77"/>
      <c r="C329" s="77"/>
      <c r="D329" s="77"/>
      <c r="E329" s="77"/>
      <c r="F329" s="77"/>
      <c r="G329" s="77"/>
      <c r="H329" s="77"/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</row>
    <row r="330" ht="15.75" customHeight="1">
      <c r="A330" s="8"/>
      <c r="B330" s="77"/>
      <c r="C330" s="77"/>
      <c r="D330" s="77"/>
      <c r="E330" s="77"/>
      <c r="F330" s="77"/>
      <c r="G330" s="77"/>
      <c r="H330" s="77"/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</row>
    <row r="331" ht="15.75" customHeight="1">
      <c r="A331" s="8"/>
      <c r="B331" s="77"/>
      <c r="C331" s="77"/>
      <c r="D331" s="77"/>
      <c r="E331" s="77"/>
      <c r="F331" s="77"/>
      <c r="G331" s="77"/>
      <c r="H331" s="77"/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</row>
    <row r="332" ht="15.75" customHeight="1">
      <c r="A332" s="8"/>
      <c r="B332" s="77"/>
      <c r="C332" s="77"/>
      <c r="D332" s="77"/>
      <c r="E332" s="77"/>
      <c r="F332" s="77"/>
      <c r="G332" s="77"/>
      <c r="H332" s="77"/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</row>
    <row r="333" ht="15.75" customHeight="1">
      <c r="A333" s="8"/>
      <c r="B333" s="77"/>
      <c r="C333" s="77"/>
      <c r="D333" s="77"/>
      <c r="E333" s="77"/>
      <c r="F333" s="77"/>
      <c r="G333" s="77"/>
      <c r="H333" s="77"/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</row>
    <row r="334" ht="15.75" customHeight="1">
      <c r="A334" s="8"/>
      <c r="B334" s="77"/>
      <c r="C334" s="77"/>
      <c r="D334" s="77"/>
      <c r="E334" s="77"/>
      <c r="F334" s="77"/>
      <c r="G334" s="77"/>
      <c r="H334" s="77"/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</row>
    <row r="335" ht="15.75" customHeight="1">
      <c r="A335" s="8"/>
      <c r="B335" s="77"/>
      <c r="C335" s="77"/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</row>
    <row r="336" ht="15.75" customHeight="1">
      <c r="A336" s="8"/>
      <c r="B336" s="77"/>
      <c r="C336" s="77"/>
      <c r="D336" s="77"/>
      <c r="E336" s="77"/>
      <c r="F336" s="77"/>
      <c r="G336" s="77"/>
      <c r="H336" s="77"/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</row>
    <row r="337" ht="15.75" customHeight="1">
      <c r="A337" s="8"/>
      <c r="B337" s="77"/>
      <c r="C337" s="77"/>
      <c r="D337" s="77"/>
      <c r="E337" s="77"/>
      <c r="F337" s="77"/>
      <c r="G337" s="77"/>
      <c r="H337" s="77"/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</row>
    <row r="338" ht="15.75" customHeight="1">
      <c r="A338" s="8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</row>
    <row r="339" ht="15.75" customHeight="1">
      <c r="A339" s="8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</row>
    <row r="340" ht="15.75" customHeight="1">
      <c r="A340" s="8"/>
      <c r="B340" s="77"/>
      <c r="C340" s="77"/>
      <c r="D340" s="77"/>
      <c r="E340" s="77"/>
      <c r="F340" s="77"/>
      <c r="G340" s="77"/>
      <c r="H340" s="77"/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</row>
    <row r="341" ht="15.75" customHeight="1">
      <c r="A341" s="8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</row>
    <row r="342" ht="15.75" customHeight="1">
      <c r="A342" s="8"/>
      <c r="B342" s="77"/>
      <c r="C342" s="77"/>
      <c r="D342" s="77"/>
      <c r="E342" s="77"/>
      <c r="F342" s="77"/>
      <c r="G342" s="77"/>
      <c r="H342" s="77"/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</row>
    <row r="343" ht="15.75" customHeight="1">
      <c r="A343" s="8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</row>
    <row r="344" ht="15.75" customHeight="1">
      <c r="A344" s="8"/>
      <c r="B344" s="77"/>
      <c r="C344" s="77"/>
      <c r="D344" s="77"/>
      <c r="E344" s="77"/>
      <c r="F344" s="77"/>
      <c r="G344" s="77"/>
      <c r="H344" s="77"/>
      <c r="I344" s="77"/>
      <c r="J344" s="77"/>
      <c r="K344" s="77"/>
      <c r="L344" s="77"/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</row>
    <row r="345" ht="15.75" customHeight="1">
      <c r="A345" s="8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</row>
    <row r="346" ht="15.75" customHeight="1">
      <c r="A346" s="8"/>
      <c r="B346" s="77"/>
      <c r="C346" s="77"/>
      <c r="D346" s="77"/>
      <c r="E346" s="77"/>
      <c r="F346" s="77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</row>
    <row r="347" ht="15.75" customHeight="1">
      <c r="A347" s="8"/>
      <c r="B347" s="77"/>
      <c r="C347" s="77"/>
      <c r="D347" s="77"/>
      <c r="E347" s="77"/>
      <c r="F347" s="77"/>
      <c r="G347" s="77"/>
      <c r="H347" s="77"/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</row>
    <row r="348" ht="15.75" customHeight="1">
      <c r="A348" s="8"/>
      <c r="B348" s="77"/>
      <c r="C348" s="77"/>
      <c r="D348" s="77"/>
      <c r="E348" s="77"/>
      <c r="F348" s="77"/>
      <c r="G348" s="77"/>
      <c r="H348" s="77"/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</row>
    <row r="349" ht="15.75" customHeight="1">
      <c r="A349" s="8"/>
      <c r="B349" s="77"/>
      <c r="C349" s="77"/>
      <c r="D349" s="77"/>
      <c r="E349" s="77"/>
      <c r="F349" s="77"/>
      <c r="G349" s="77"/>
      <c r="H349" s="77"/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</row>
    <row r="350" ht="15.75" customHeight="1">
      <c r="A350" s="8"/>
      <c r="B350" s="77"/>
      <c r="C350" s="77"/>
      <c r="D350" s="77"/>
      <c r="E350" s="77"/>
      <c r="F350" s="77"/>
      <c r="G350" s="77"/>
      <c r="H350" s="77"/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</row>
    <row r="351" ht="15.75" customHeight="1">
      <c r="A351" s="8"/>
      <c r="B351" s="77"/>
      <c r="C351" s="77"/>
      <c r="D351" s="77"/>
      <c r="E351" s="77"/>
      <c r="F351" s="77"/>
      <c r="G351" s="77"/>
      <c r="H351" s="77"/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</row>
    <row r="352" ht="15.75" customHeight="1">
      <c r="A352" s="8"/>
      <c r="B352" s="77"/>
      <c r="C352" s="77"/>
      <c r="D352" s="77"/>
      <c r="E352" s="77"/>
      <c r="F352" s="77"/>
      <c r="G352" s="77"/>
      <c r="H352" s="77"/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</row>
    <row r="353" ht="15.75" customHeight="1">
      <c r="A353" s="8"/>
      <c r="B353" s="77"/>
      <c r="C353" s="77"/>
      <c r="D353" s="77"/>
      <c r="E353" s="77"/>
      <c r="F353" s="77"/>
      <c r="G353" s="77"/>
      <c r="H353" s="77"/>
      <c r="I353" s="77"/>
      <c r="J353" s="77"/>
      <c r="K353" s="77"/>
      <c r="L353" s="77"/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</row>
    <row r="354" ht="15.75" customHeight="1">
      <c r="A354" s="8"/>
      <c r="B354" s="77"/>
      <c r="C354" s="77"/>
      <c r="D354" s="77"/>
      <c r="E354" s="77"/>
      <c r="F354" s="77"/>
      <c r="G354" s="77"/>
      <c r="H354" s="77"/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</row>
    <row r="355" ht="15.75" customHeight="1">
      <c r="A355" s="8"/>
      <c r="B355" s="77"/>
      <c r="C355" s="77"/>
      <c r="D355" s="77"/>
      <c r="E355" s="77"/>
      <c r="F355" s="77"/>
      <c r="G355" s="77"/>
      <c r="H355" s="77"/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</row>
    <row r="356" ht="15.75" customHeight="1">
      <c r="A356" s="8"/>
      <c r="B356" s="77"/>
      <c r="C356" s="77"/>
      <c r="D356" s="77"/>
      <c r="E356" s="77"/>
      <c r="F356" s="77"/>
      <c r="G356" s="77"/>
      <c r="H356" s="77"/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</row>
    <row r="357" ht="15.75" customHeight="1">
      <c r="A357" s="8"/>
      <c r="B357" s="77"/>
      <c r="C357" s="77"/>
      <c r="D357" s="77"/>
      <c r="E357" s="77"/>
      <c r="F357" s="77"/>
      <c r="G357" s="77"/>
      <c r="H357" s="77"/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</row>
    <row r="358" ht="15.75" customHeight="1">
      <c r="A358" s="8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</row>
    <row r="359" ht="15.75" customHeight="1">
      <c r="A359" s="8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</row>
    <row r="360" ht="15.75" customHeight="1">
      <c r="A360" s="8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</row>
    <row r="361" ht="15.75" customHeight="1">
      <c r="A361" s="8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</row>
    <row r="362" ht="15.75" customHeight="1">
      <c r="A362" s="8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</row>
    <row r="363" ht="15.75" customHeight="1">
      <c r="A363" s="8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</row>
    <row r="364" ht="15.75" customHeight="1">
      <c r="A364" s="8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</row>
    <row r="365" ht="15.75" customHeight="1">
      <c r="A365" s="8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</row>
    <row r="366" ht="15.75" customHeight="1">
      <c r="A366" s="8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</row>
    <row r="367" ht="15.75" customHeight="1">
      <c r="A367" s="8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</row>
    <row r="368" ht="15.75" customHeight="1">
      <c r="A368" s="8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</row>
    <row r="369" ht="15.75" customHeight="1">
      <c r="A369" s="8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</row>
    <row r="370" ht="15.75" customHeight="1">
      <c r="A370" s="8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</row>
    <row r="371" ht="15.75" customHeight="1">
      <c r="A371" s="8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</row>
    <row r="372" ht="15.75" customHeight="1">
      <c r="A372" s="8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</row>
    <row r="373" ht="15.75" customHeight="1">
      <c r="A373" s="8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</row>
    <row r="374" ht="15.75" customHeight="1">
      <c r="A374" s="8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</row>
    <row r="375" ht="15.75" customHeight="1">
      <c r="A375" s="8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</row>
    <row r="376" ht="15.75" customHeight="1">
      <c r="A376" s="8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</row>
    <row r="377" ht="15.75" customHeight="1">
      <c r="A377" s="8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</row>
    <row r="378" ht="15.75" customHeight="1">
      <c r="A378" s="8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</row>
    <row r="379" ht="15.75" customHeight="1">
      <c r="A379" s="8"/>
      <c r="B379" s="77"/>
      <c r="C379" s="77"/>
      <c r="D379" s="77"/>
      <c r="E379" s="77"/>
      <c r="F379" s="77"/>
      <c r="G379" s="77"/>
      <c r="H379" s="77"/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</row>
    <row r="380" ht="15.75" customHeight="1">
      <c r="A380" s="8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</row>
    <row r="381" ht="15.75" customHeight="1">
      <c r="A381" s="8"/>
      <c r="B381" s="77"/>
      <c r="C381" s="77"/>
      <c r="D381" s="77"/>
      <c r="E381" s="77"/>
      <c r="F381" s="77"/>
      <c r="G381" s="77"/>
      <c r="H381" s="77"/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</row>
    <row r="382" ht="15.75" customHeight="1">
      <c r="A382" s="8"/>
      <c r="B382" s="77"/>
      <c r="C382" s="77"/>
      <c r="D382" s="77"/>
      <c r="E382" s="77"/>
      <c r="F382" s="77"/>
      <c r="G382" s="77"/>
      <c r="H382" s="77"/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</row>
    <row r="383" ht="15.75" customHeight="1">
      <c r="A383" s="8"/>
      <c r="B383" s="77"/>
      <c r="C383" s="77"/>
      <c r="D383" s="77"/>
      <c r="E383" s="77"/>
      <c r="F383" s="77"/>
      <c r="G383" s="77"/>
      <c r="H383" s="77"/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</row>
    <row r="384" ht="15.75" customHeight="1">
      <c r="A384" s="8"/>
      <c r="B384" s="77"/>
      <c r="C384" s="77"/>
      <c r="D384" s="77"/>
      <c r="E384" s="77"/>
      <c r="F384" s="77"/>
      <c r="G384" s="77"/>
      <c r="H384" s="77"/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</row>
    <row r="385" ht="15.75" customHeight="1">
      <c r="A385" s="8"/>
      <c r="B385" s="77"/>
      <c r="C385" s="77"/>
      <c r="D385" s="77"/>
      <c r="E385" s="77"/>
      <c r="F385" s="77"/>
      <c r="G385" s="77"/>
      <c r="H385" s="77"/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</row>
    <row r="386" ht="15.75" customHeight="1">
      <c r="A386" s="8"/>
      <c r="B386" s="77"/>
      <c r="C386" s="77"/>
      <c r="D386" s="77"/>
      <c r="E386" s="77"/>
      <c r="F386" s="77"/>
      <c r="G386" s="77"/>
      <c r="H386" s="77"/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</row>
    <row r="387" ht="15.75" customHeight="1">
      <c r="A387" s="8"/>
      <c r="B387" s="77"/>
      <c r="C387" s="77"/>
      <c r="D387" s="77"/>
      <c r="E387" s="77"/>
      <c r="F387" s="77"/>
      <c r="G387" s="77"/>
      <c r="H387" s="77"/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</row>
    <row r="388" ht="15.75" customHeight="1">
      <c r="A388" s="8"/>
      <c r="B388" s="77"/>
      <c r="C388" s="77"/>
      <c r="D388" s="77"/>
      <c r="E388" s="77"/>
      <c r="F388" s="77"/>
      <c r="G388" s="77"/>
      <c r="H388" s="77"/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</row>
    <row r="389" ht="15.75" customHeight="1">
      <c r="A389" s="8"/>
      <c r="B389" s="77"/>
      <c r="C389" s="77"/>
      <c r="D389" s="77"/>
      <c r="E389" s="77"/>
      <c r="F389" s="77"/>
      <c r="G389" s="77"/>
      <c r="H389" s="77"/>
      <c r="I389" s="77"/>
      <c r="J389" s="77"/>
      <c r="K389" s="77"/>
      <c r="L389" s="77"/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</row>
    <row r="390" ht="15.75" customHeight="1">
      <c r="A390" s="8"/>
      <c r="B390" s="77"/>
      <c r="C390" s="77"/>
      <c r="D390" s="77"/>
      <c r="E390" s="77"/>
      <c r="F390" s="77"/>
      <c r="G390" s="77"/>
      <c r="H390" s="77"/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</row>
    <row r="391" ht="15.75" customHeight="1">
      <c r="A391" s="8"/>
      <c r="B391" s="77"/>
      <c r="C391" s="77"/>
      <c r="D391" s="77"/>
      <c r="E391" s="77"/>
      <c r="F391" s="77"/>
      <c r="G391" s="77"/>
      <c r="H391" s="77"/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</row>
    <row r="392" ht="15.75" customHeight="1">
      <c r="A392" s="8"/>
      <c r="B392" s="77"/>
      <c r="C392" s="77"/>
      <c r="D392" s="77"/>
      <c r="E392" s="77"/>
      <c r="F392" s="77"/>
      <c r="G392" s="77"/>
      <c r="H392" s="77"/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</row>
    <row r="393" ht="15.75" customHeight="1">
      <c r="A393" s="8"/>
      <c r="B393" s="77"/>
      <c r="C393" s="77"/>
      <c r="D393" s="77"/>
      <c r="E393" s="77"/>
      <c r="F393" s="77"/>
      <c r="G393" s="77"/>
      <c r="H393" s="77"/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</row>
    <row r="394" ht="15.75" customHeight="1">
      <c r="A394" s="8"/>
      <c r="B394" s="77"/>
      <c r="C394" s="77"/>
      <c r="D394" s="77"/>
      <c r="E394" s="77"/>
      <c r="F394" s="77"/>
      <c r="G394" s="77"/>
      <c r="H394" s="77"/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</row>
    <row r="395" ht="15.75" customHeight="1">
      <c r="A395" s="8"/>
      <c r="B395" s="77"/>
      <c r="C395" s="77"/>
      <c r="D395" s="77"/>
      <c r="E395" s="77"/>
      <c r="F395" s="77"/>
      <c r="G395" s="77"/>
      <c r="H395" s="77"/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</row>
    <row r="396" ht="15.75" customHeight="1">
      <c r="A396" s="8"/>
      <c r="B396" s="77"/>
      <c r="C396" s="77"/>
      <c r="D396" s="77"/>
      <c r="E396" s="77"/>
      <c r="F396" s="77"/>
      <c r="G396" s="77"/>
      <c r="H396" s="77"/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</row>
    <row r="397" ht="15.75" customHeight="1">
      <c r="A397" s="8"/>
      <c r="B397" s="77"/>
      <c r="C397" s="77"/>
      <c r="D397" s="77"/>
      <c r="E397" s="77"/>
      <c r="F397" s="77"/>
      <c r="G397" s="77"/>
      <c r="H397" s="77"/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</row>
    <row r="398" ht="15.75" customHeight="1">
      <c r="A398" s="8"/>
      <c r="B398" s="77"/>
      <c r="C398" s="77"/>
      <c r="D398" s="77"/>
      <c r="E398" s="77"/>
      <c r="F398" s="77"/>
      <c r="G398" s="77"/>
      <c r="H398" s="77"/>
      <c r="I398" s="77"/>
      <c r="J398" s="77"/>
      <c r="K398" s="77"/>
      <c r="L398" s="77"/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</row>
    <row r="399" ht="15.75" customHeight="1">
      <c r="A399" s="8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</row>
    <row r="400" ht="15.75" customHeight="1">
      <c r="A400" s="8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</row>
    <row r="401" ht="15.75" customHeight="1">
      <c r="A401" s="8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</row>
    <row r="402" ht="15.75" customHeight="1">
      <c r="A402" s="8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</row>
    <row r="403" ht="15.75" customHeight="1">
      <c r="A403" s="8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</row>
    <row r="404" ht="15.75" customHeight="1">
      <c r="A404" s="8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</row>
    <row r="405" ht="15.75" customHeight="1">
      <c r="A405" s="8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</row>
    <row r="406" ht="15.75" customHeight="1">
      <c r="A406" s="8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</row>
    <row r="407" ht="15.75" customHeight="1">
      <c r="A407" s="8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</row>
    <row r="408" ht="15.75" customHeight="1">
      <c r="A408" s="8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</row>
    <row r="409" ht="15.75" customHeight="1">
      <c r="A409" s="8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</row>
    <row r="410" ht="15.75" customHeight="1">
      <c r="A410" s="8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</row>
    <row r="411" ht="15.75" customHeight="1">
      <c r="A411" s="8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</row>
    <row r="412" ht="15.75" customHeight="1">
      <c r="A412" s="8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</row>
    <row r="413" ht="15.75" customHeight="1">
      <c r="A413" s="8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</row>
    <row r="414" ht="15.75" customHeight="1">
      <c r="A414" s="8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</row>
    <row r="415" ht="15.75" customHeight="1">
      <c r="A415" s="8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</row>
    <row r="416" ht="15.75" customHeight="1">
      <c r="A416" s="8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</row>
    <row r="417" ht="15.75" customHeight="1">
      <c r="A417" s="8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</row>
    <row r="418" ht="15.75" customHeight="1">
      <c r="A418" s="8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</row>
    <row r="419" ht="15.75" customHeight="1">
      <c r="A419" s="8"/>
      <c r="B419" s="77"/>
      <c r="C419" s="77"/>
      <c r="D419" s="77"/>
      <c r="E419" s="77"/>
      <c r="F419" s="77"/>
      <c r="G419" s="77"/>
      <c r="H419" s="77"/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</row>
    <row r="420" ht="15.75" customHeight="1">
      <c r="A420" s="8"/>
      <c r="B420" s="77"/>
      <c r="C420" s="77"/>
      <c r="D420" s="77"/>
      <c r="E420" s="77"/>
      <c r="F420" s="77"/>
      <c r="G420" s="77"/>
      <c r="H420" s="77"/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</row>
    <row r="421" ht="15.75" customHeight="1">
      <c r="A421" s="8"/>
      <c r="B421" s="77"/>
      <c r="C421" s="77"/>
      <c r="D421" s="77"/>
      <c r="E421" s="77"/>
      <c r="F421" s="77"/>
      <c r="G421" s="77"/>
      <c r="H421" s="77"/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</row>
    <row r="422" ht="15.75" customHeight="1">
      <c r="A422" s="8"/>
      <c r="B422" s="77"/>
      <c r="C422" s="77"/>
      <c r="D422" s="77"/>
      <c r="E422" s="77"/>
      <c r="F422" s="77"/>
      <c r="G422" s="77"/>
      <c r="H422" s="77"/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</row>
    <row r="423" ht="15.75" customHeight="1">
      <c r="A423" s="8"/>
      <c r="B423" s="77"/>
      <c r="C423" s="77"/>
      <c r="D423" s="77"/>
      <c r="E423" s="77"/>
      <c r="F423" s="77"/>
      <c r="G423" s="77"/>
      <c r="H423" s="77"/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</row>
    <row r="424" ht="15.75" customHeight="1">
      <c r="A424" s="8"/>
      <c r="B424" s="77"/>
      <c r="C424" s="77"/>
      <c r="D424" s="77"/>
      <c r="E424" s="77"/>
      <c r="F424" s="77"/>
      <c r="G424" s="77"/>
      <c r="H424" s="77"/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</row>
    <row r="425" ht="15.75" customHeight="1">
      <c r="A425" s="8"/>
      <c r="B425" s="77"/>
      <c r="C425" s="77"/>
      <c r="D425" s="77"/>
      <c r="E425" s="77"/>
      <c r="F425" s="77"/>
      <c r="G425" s="77"/>
      <c r="H425" s="77"/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</row>
    <row r="426" ht="15.75" customHeight="1">
      <c r="A426" s="8"/>
      <c r="B426" s="77"/>
      <c r="C426" s="77"/>
      <c r="D426" s="77"/>
      <c r="E426" s="77"/>
      <c r="F426" s="77"/>
      <c r="G426" s="77"/>
      <c r="H426" s="77"/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</row>
    <row r="427" ht="15.75" customHeight="1">
      <c r="A427" s="8"/>
      <c r="B427" s="77"/>
      <c r="C427" s="77"/>
      <c r="D427" s="77"/>
      <c r="E427" s="77"/>
      <c r="F427" s="77"/>
      <c r="G427" s="77"/>
      <c r="H427" s="77"/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</row>
    <row r="428" ht="15.75" customHeight="1">
      <c r="A428" s="8"/>
      <c r="B428" s="77"/>
      <c r="C428" s="77"/>
      <c r="D428" s="77"/>
      <c r="E428" s="77"/>
      <c r="F428" s="77"/>
      <c r="G428" s="77"/>
      <c r="H428" s="77"/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</row>
    <row r="429" ht="15.75" customHeight="1">
      <c r="A429" s="8"/>
      <c r="B429" s="77"/>
      <c r="C429" s="77"/>
      <c r="D429" s="77"/>
      <c r="E429" s="77"/>
      <c r="F429" s="77"/>
      <c r="G429" s="77"/>
      <c r="H429" s="77"/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</row>
    <row r="430" ht="15.75" customHeight="1">
      <c r="A430" s="8"/>
      <c r="B430" s="77"/>
      <c r="C430" s="77"/>
      <c r="D430" s="77"/>
      <c r="E430" s="77"/>
      <c r="F430" s="77"/>
      <c r="G430" s="77"/>
      <c r="H430" s="77"/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</row>
    <row r="431" ht="15.75" customHeight="1">
      <c r="A431" s="8"/>
      <c r="B431" s="77"/>
      <c r="C431" s="77"/>
      <c r="D431" s="77"/>
      <c r="E431" s="77"/>
      <c r="F431" s="77"/>
      <c r="G431" s="77"/>
      <c r="H431" s="77"/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</row>
    <row r="432" ht="15.75" customHeight="1">
      <c r="A432" s="8"/>
      <c r="B432" s="77"/>
      <c r="C432" s="77"/>
      <c r="D432" s="77"/>
      <c r="E432" s="77"/>
      <c r="F432" s="77"/>
      <c r="G432" s="77"/>
      <c r="H432" s="77"/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</row>
    <row r="433" ht="15.75" customHeight="1">
      <c r="A433" s="8"/>
      <c r="B433" s="77"/>
      <c r="C433" s="77"/>
      <c r="D433" s="77"/>
      <c r="E433" s="77"/>
      <c r="F433" s="77"/>
      <c r="G433" s="77"/>
      <c r="H433" s="77"/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</row>
    <row r="434" ht="15.75" customHeight="1">
      <c r="A434" s="8"/>
      <c r="B434" s="77"/>
      <c r="C434" s="77"/>
      <c r="D434" s="77"/>
      <c r="E434" s="77"/>
      <c r="F434" s="77"/>
      <c r="G434" s="77"/>
      <c r="H434" s="77"/>
      <c r="I434" s="77"/>
      <c r="J434" s="77"/>
      <c r="K434" s="77"/>
      <c r="L434" s="77"/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</row>
    <row r="435" ht="15.75" customHeight="1">
      <c r="A435" s="8"/>
      <c r="B435" s="77"/>
      <c r="C435" s="77"/>
      <c r="D435" s="77"/>
      <c r="E435" s="77"/>
      <c r="F435" s="77"/>
      <c r="G435" s="77"/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</row>
    <row r="436" ht="15.75" customHeight="1">
      <c r="A436" s="8"/>
      <c r="B436" s="77"/>
      <c r="C436" s="77"/>
      <c r="D436" s="77"/>
      <c r="E436" s="77"/>
      <c r="F436" s="77"/>
      <c r="G436" s="77"/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</row>
    <row r="437" ht="15.75" customHeight="1">
      <c r="A437" s="8"/>
      <c r="B437" s="77"/>
      <c r="C437" s="77"/>
      <c r="D437" s="77"/>
      <c r="E437" s="77"/>
      <c r="F437" s="77"/>
      <c r="G437" s="77"/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</row>
    <row r="438" ht="15.75" customHeight="1">
      <c r="A438" s="8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</row>
    <row r="439" ht="15.75" customHeight="1">
      <c r="A439" s="8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</row>
    <row r="440" ht="15.75" customHeight="1">
      <c r="A440" s="8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</row>
    <row r="441" ht="15.75" customHeight="1">
      <c r="A441" s="8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</row>
    <row r="442" ht="15.75" customHeight="1">
      <c r="A442" s="8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</row>
    <row r="443" ht="15.75" customHeight="1">
      <c r="A443" s="8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</row>
    <row r="444" ht="15.75" customHeight="1">
      <c r="A444" s="8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</row>
    <row r="445" ht="15.75" customHeight="1">
      <c r="A445" s="8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</row>
    <row r="446" ht="15.75" customHeight="1">
      <c r="A446" s="8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</row>
    <row r="447" ht="15.75" customHeight="1">
      <c r="A447" s="8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</row>
    <row r="448" ht="15.75" customHeight="1">
      <c r="A448" s="8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</row>
    <row r="449" ht="15.75" customHeight="1">
      <c r="A449" s="8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</row>
    <row r="450" ht="15.75" customHeight="1">
      <c r="A450" s="8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</row>
    <row r="451" ht="15.75" customHeight="1">
      <c r="A451" s="8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</row>
    <row r="452" ht="15.75" customHeight="1">
      <c r="A452" s="8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</row>
    <row r="453" ht="15.75" customHeight="1">
      <c r="A453" s="8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</row>
    <row r="454" ht="15.75" customHeight="1">
      <c r="A454" s="8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</row>
    <row r="455" ht="15.75" customHeight="1">
      <c r="A455" s="8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</row>
    <row r="456" ht="15.75" customHeight="1">
      <c r="A456" s="8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</row>
    <row r="457" ht="15.75" customHeight="1">
      <c r="A457" s="8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</row>
    <row r="458" ht="15.75" customHeight="1">
      <c r="A458" s="8"/>
      <c r="B458" s="77"/>
      <c r="C458" s="77"/>
      <c r="D458" s="77"/>
      <c r="E458" s="77"/>
      <c r="F458" s="77"/>
      <c r="G458" s="77"/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</row>
    <row r="459" ht="15.75" customHeight="1">
      <c r="A459" s="8"/>
      <c r="B459" s="77"/>
      <c r="C459" s="77"/>
      <c r="D459" s="77"/>
      <c r="E459" s="77"/>
      <c r="F459" s="77"/>
      <c r="G459" s="77"/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</row>
    <row r="460" ht="15.75" customHeight="1">
      <c r="A460" s="8"/>
      <c r="B460" s="77"/>
      <c r="C460" s="77"/>
      <c r="D460" s="77"/>
      <c r="E460" s="77"/>
      <c r="F460" s="77"/>
      <c r="G460" s="77"/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</row>
    <row r="461" ht="15.75" customHeight="1">
      <c r="A461" s="8"/>
      <c r="B461" s="77"/>
      <c r="C461" s="77"/>
      <c r="D461" s="77"/>
      <c r="E461" s="77"/>
      <c r="F461" s="77"/>
      <c r="G461" s="77"/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</row>
    <row r="462" ht="15.75" customHeight="1">
      <c r="A462" s="8"/>
      <c r="B462" s="77"/>
      <c r="C462" s="77"/>
      <c r="D462" s="77"/>
      <c r="E462" s="77"/>
      <c r="F462" s="77"/>
      <c r="G462" s="77"/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</row>
    <row r="463" ht="15.75" customHeight="1">
      <c r="A463" s="8"/>
      <c r="B463" s="77"/>
      <c r="C463" s="77"/>
      <c r="D463" s="77"/>
      <c r="E463" s="77"/>
      <c r="F463" s="77"/>
      <c r="G463" s="77"/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</row>
    <row r="464" ht="15.75" customHeight="1">
      <c r="A464" s="8"/>
      <c r="B464" s="77"/>
      <c r="C464" s="77"/>
      <c r="D464" s="77"/>
      <c r="E464" s="77"/>
      <c r="F464" s="77"/>
      <c r="G464" s="77"/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</row>
    <row r="465" ht="15.75" customHeight="1">
      <c r="A465" s="8"/>
      <c r="B465" s="77"/>
      <c r="C465" s="77"/>
      <c r="D465" s="77"/>
      <c r="E465" s="77"/>
      <c r="F465" s="77"/>
      <c r="G465" s="77"/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</row>
    <row r="466" ht="15.75" customHeight="1">
      <c r="A466" s="8"/>
      <c r="B466" s="77"/>
      <c r="C466" s="77"/>
      <c r="D466" s="77"/>
      <c r="E466" s="77"/>
      <c r="F466" s="77"/>
      <c r="G466" s="77"/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</row>
    <row r="467" ht="15.75" customHeight="1">
      <c r="A467" s="8"/>
      <c r="B467" s="77"/>
      <c r="C467" s="77"/>
      <c r="D467" s="77"/>
      <c r="E467" s="77"/>
      <c r="F467" s="77"/>
      <c r="G467" s="77"/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</row>
    <row r="468" ht="15.75" customHeight="1">
      <c r="A468" s="8"/>
      <c r="B468" s="77"/>
      <c r="C468" s="77"/>
      <c r="D468" s="77"/>
      <c r="E468" s="77"/>
      <c r="F468" s="77"/>
      <c r="G468" s="77"/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</row>
    <row r="469" ht="15.75" customHeight="1">
      <c r="A469" s="8"/>
      <c r="B469" s="77"/>
      <c r="C469" s="77"/>
      <c r="D469" s="77"/>
      <c r="E469" s="77"/>
      <c r="F469" s="77"/>
      <c r="G469" s="77"/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</row>
    <row r="470" ht="15.75" customHeight="1">
      <c r="A470" s="8"/>
      <c r="B470" s="77"/>
      <c r="C470" s="77"/>
      <c r="D470" s="77"/>
      <c r="E470" s="77"/>
      <c r="F470" s="77"/>
      <c r="G470" s="77"/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</row>
    <row r="471" ht="15.75" customHeight="1">
      <c r="A471" s="8"/>
      <c r="B471" s="77"/>
      <c r="C471" s="77"/>
      <c r="D471" s="77"/>
      <c r="E471" s="77"/>
      <c r="F471" s="77"/>
      <c r="G471" s="77"/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</row>
    <row r="472" ht="15.75" customHeight="1">
      <c r="A472" s="8"/>
      <c r="B472" s="77"/>
      <c r="C472" s="77"/>
      <c r="D472" s="77"/>
      <c r="E472" s="77"/>
      <c r="F472" s="77"/>
      <c r="G472" s="77"/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</row>
    <row r="473" ht="15.75" customHeight="1">
      <c r="A473" s="8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</row>
    <row r="474" ht="15.75" customHeight="1">
      <c r="A474" s="8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</row>
    <row r="475" ht="15.75" customHeight="1">
      <c r="A475" s="8"/>
      <c r="B475" s="77"/>
      <c r="C475" s="77"/>
      <c r="D475" s="77"/>
      <c r="E475" s="77"/>
      <c r="F475" s="77"/>
      <c r="G475" s="77"/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</row>
    <row r="476" ht="15.75" customHeight="1">
      <c r="A476" s="8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</row>
    <row r="477" ht="15.75" customHeight="1">
      <c r="A477" s="8"/>
      <c r="B477" s="77"/>
      <c r="C477" s="77"/>
      <c r="D477" s="77"/>
      <c r="E477" s="77"/>
      <c r="F477" s="77"/>
      <c r="G477" s="77"/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</row>
    <row r="478" ht="15.75" customHeight="1">
      <c r="A478" s="8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</row>
    <row r="479" ht="15.75" customHeight="1">
      <c r="A479" s="8"/>
      <c r="B479" s="77"/>
      <c r="C479" s="77"/>
      <c r="D479" s="77"/>
      <c r="E479" s="77"/>
      <c r="F479" s="77"/>
      <c r="G479" s="77"/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</row>
    <row r="480" ht="15.75" customHeight="1">
      <c r="A480" s="8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</row>
    <row r="481" ht="15.75" customHeight="1">
      <c r="A481" s="8"/>
      <c r="B481" s="77"/>
      <c r="C481" s="77"/>
      <c r="D481" s="77"/>
      <c r="E481" s="77"/>
      <c r="F481" s="77"/>
      <c r="G481" s="77"/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</row>
    <row r="482" ht="15.75" customHeight="1">
      <c r="A482" s="8"/>
      <c r="B482" s="77"/>
      <c r="C482" s="77"/>
      <c r="D482" s="77"/>
      <c r="E482" s="77"/>
      <c r="F482" s="77"/>
      <c r="G482" s="77"/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</row>
    <row r="483" ht="15.75" customHeight="1">
      <c r="A483" s="8"/>
      <c r="B483" s="77"/>
      <c r="C483" s="77"/>
      <c r="D483" s="77"/>
      <c r="E483" s="77"/>
      <c r="F483" s="77"/>
      <c r="G483" s="77"/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</row>
    <row r="484" ht="15.75" customHeight="1">
      <c r="A484" s="8"/>
      <c r="B484" s="77"/>
      <c r="C484" s="77"/>
      <c r="D484" s="77"/>
      <c r="E484" s="77"/>
      <c r="F484" s="77"/>
      <c r="G484" s="77"/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</row>
    <row r="485" ht="15.75" customHeight="1">
      <c r="A485" s="8"/>
      <c r="B485" s="77"/>
      <c r="C485" s="77"/>
      <c r="D485" s="77"/>
      <c r="E485" s="77"/>
      <c r="F485" s="77"/>
      <c r="G485" s="77"/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</row>
    <row r="486" ht="15.75" customHeight="1">
      <c r="A486" s="8"/>
      <c r="B486" s="77"/>
      <c r="C486" s="77"/>
      <c r="D486" s="77"/>
      <c r="E486" s="77"/>
      <c r="F486" s="77"/>
      <c r="G486" s="77"/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</row>
    <row r="487" ht="15.75" customHeight="1">
      <c r="A487" s="8"/>
      <c r="B487" s="77"/>
      <c r="C487" s="77"/>
      <c r="D487" s="77"/>
      <c r="E487" s="77"/>
      <c r="F487" s="77"/>
      <c r="G487" s="77"/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</row>
    <row r="488" ht="15.75" customHeight="1">
      <c r="A488" s="8"/>
      <c r="B488" s="77"/>
      <c r="C488" s="77"/>
      <c r="D488" s="77"/>
      <c r="E488" s="77"/>
      <c r="F488" s="77"/>
      <c r="G488" s="77"/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</row>
    <row r="489" ht="15.75" customHeight="1">
      <c r="A489" s="8"/>
      <c r="B489" s="77"/>
      <c r="C489" s="77"/>
      <c r="D489" s="77"/>
      <c r="E489" s="77"/>
      <c r="F489" s="77"/>
      <c r="G489" s="77"/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</row>
    <row r="490" ht="15.75" customHeight="1">
      <c r="A490" s="8"/>
      <c r="B490" s="77"/>
      <c r="C490" s="77"/>
      <c r="D490" s="77"/>
      <c r="E490" s="77"/>
      <c r="F490" s="77"/>
      <c r="G490" s="77"/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</row>
    <row r="491" ht="15.75" customHeight="1">
      <c r="A491" s="8"/>
      <c r="B491" s="77"/>
      <c r="C491" s="77"/>
      <c r="D491" s="77"/>
      <c r="E491" s="77"/>
      <c r="F491" s="77"/>
      <c r="G491" s="77"/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</row>
    <row r="492" ht="15.75" customHeight="1">
      <c r="A492" s="8"/>
      <c r="B492" s="77"/>
      <c r="C492" s="77"/>
      <c r="D492" s="77"/>
      <c r="E492" s="77"/>
      <c r="F492" s="77"/>
      <c r="G492" s="77"/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</row>
    <row r="493" ht="15.75" customHeight="1">
      <c r="A493" s="8"/>
      <c r="B493" s="77"/>
      <c r="C493" s="77"/>
      <c r="D493" s="77"/>
      <c r="E493" s="77"/>
      <c r="F493" s="77"/>
      <c r="G493" s="77"/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</row>
    <row r="494" ht="15.75" customHeight="1">
      <c r="A494" s="8"/>
      <c r="B494" s="77"/>
      <c r="C494" s="77"/>
      <c r="D494" s="77"/>
      <c r="E494" s="77"/>
      <c r="F494" s="77"/>
      <c r="G494" s="77"/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</row>
    <row r="495" ht="15.75" customHeight="1">
      <c r="A495" s="8"/>
      <c r="B495" s="77"/>
      <c r="C495" s="77"/>
      <c r="D495" s="77"/>
      <c r="E495" s="77"/>
      <c r="F495" s="77"/>
      <c r="G495" s="77"/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</row>
    <row r="496" ht="15.75" customHeight="1">
      <c r="A496" s="8"/>
      <c r="B496" s="77"/>
      <c r="C496" s="77"/>
      <c r="D496" s="77"/>
      <c r="E496" s="77"/>
      <c r="F496" s="77"/>
      <c r="G496" s="77"/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</row>
    <row r="497" ht="15.75" customHeight="1">
      <c r="A497" s="8"/>
      <c r="B497" s="77"/>
      <c r="C497" s="77"/>
      <c r="D497" s="77"/>
      <c r="E497" s="77"/>
      <c r="F497" s="77"/>
      <c r="G497" s="77"/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</row>
    <row r="498" ht="15.75" customHeight="1">
      <c r="A498" s="8"/>
      <c r="B498" s="77"/>
      <c r="C498" s="77"/>
      <c r="D498" s="77"/>
      <c r="E498" s="77"/>
      <c r="F498" s="77"/>
      <c r="G498" s="77"/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</row>
    <row r="499" ht="15.75" customHeight="1">
      <c r="A499" s="8"/>
      <c r="B499" s="77"/>
      <c r="C499" s="77"/>
      <c r="D499" s="77"/>
      <c r="E499" s="77"/>
      <c r="F499" s="77"/>
      <c r="G499" s="77"/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</row>
    <row r="500" ht="15.75" customHeight="1">
      <c r="A500" s="8"/>
      <c r="B500" s="77"/>
      <c r="C500" s="77"/>
      <c r="D500" s="77"/>
      <c r="E500" s="77"/>
      <c r="F500" s="77"/>
      <c r="G500" s="77"/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</row>
    <row r="501" ht="15.75" customHeight="1">
      <c r="A501" s="8"/>
      <c r="B501" s="77"/>
      <c r="C501" s="77"/>
      <c r="D501" s="77"/>
      <c r="E501" s="77"/>
      <c r="F501" s="77"/>
      <c r="G501" s="77"/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</row>
    <row r="502" ht="15.75" customHeight="1">
      <c r="A502" s="8"/>
      <c r="B502" s="77"/>
      <c r="C502" s="77"/>
      <c r="D502" s="77"/>
      <c r="E502" s="77"/>
      <c r="F502" s="77"/>
      <c r="G502" s="77"/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</row>
    <row r="503" ht="15.75" customHeight="1">
      <c r="A503" s="8"/>
      <c r="B503" s="77"/>
      <c r="C503" s="77"/>
      <c r="D503" s="77"/>
      <c r="E503" s="77"/>
      <c r="F503" s="77"/>
      <c r="G503" s="77"/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</row>
    <row r="504" ht="15.75" customHeight="1">
      <c r="A504" s="8"/>
      <c r="B504" s="77"/>
      <c r="C504" s="77"/>
      <c r="D504" s="77"/>
      <c r="E504" s="77"/>
      <c r="F504" s="77"/>
      <c r="G504" s="77"/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</row>
    <row r="505" ht="15.75" customHeight="1">
      <c r="A505" s="8"/>
      <c r="B505" s="77"/>
      <c r="C505" s="77"/>
      <c r="D505" s="77"/>
      <c r="E505" s="77"/>
      <c r="F505" s="77"/>
      <c r="G505" s="77"/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</row>
    <row r="506" ht="15.75" customHeight="1">
      <c r="A506" s="8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</row>
    <row r="507" ht="15.75" customHeight="1">
      <c r="A507" s="8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</row>
    <row r="508" ht="15.75" customHeight="1">
      <c r="A508" s="8"/>
      <c r="B508" s="77"/>
      <c r="C508" s="77"/>
      <c r="D508" s="77"/>
      <c r="E508" s="77"/>
      <c r="F508" s="77"/>
      <c r="G508" s="77"/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</row>
    <row r="509" ht="15.75" customHeight="1">
      <c r="A509" s="8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</row>
    <row r="510" ht="15.75" customHeight="1">
      <c r="A510" s="8"/>
      <c r="B510" s="77"/>
      <c r="C510" s="77"/>
      <c r="D510" s="77"/>
      <c r="E510" s="77"/>
      <c r="F510" s="77"/>
      <c r="G510" s="77"/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</row>
    <row r="511" ht="15.75" customHeight="1">
      <c r="A511" s="8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</row>
    <row r="512" ht="15.75" customHeight="1">
      <c r="A512" s="8"/>
      <c r="B512" s="77"/>
      <c r="C512" s="77"/>
      <c r="D512" s="77"/>
      <c r="E512" s="77"/>
      <c r="F512" s="77"/>
      <c r="G512" s="77"/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</row>
    <row r="513" ht="15.75" customHeight="1">
      <c r="A513" s="8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</row>
    <row r="514" ht="15.75" customHeight="1">
      <c r="A514" s="8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</row>
    <row r="515" ht="15.75" customHeight="1">
      <c r="A515" s="8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</row>
    <row r="516" ht="15.75" customHeight="1">
      <c r="A516" s="8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</row>
    <row r="517" ht="15.75" customHeight="1">
      <c r="A517" s="8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</row>
    <row r="518" ht="15.75" customHeight="1">
      <c r="A518" s="8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</row>
    <row r="519" ht="15.75" customHeight="1">
      <c r="A519" s="8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</row>
    <row r="520" ht="15.75" customHeight="1">
      <c r="A520" s="8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</row>
    <row r="521" ht="15.75" customHeight="1">
      <c r="A521" s="8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</row>
    <row r="522" ht="15.75" customHeight="1">
      <c r="A522" s="8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</row>
    <row r="523" ht="15.75" customHeight="1">
      <c r="A523" s="8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</row>
    <row r="524" ht="15.75" customHeight="1">
      <c r="A524" s="8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</row>
    <row r="525" ht="15.75" customHeight="1">
      <c r="A525" s="8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</row>
    <row r="526" ht="15.75" customHeight="1">
      <c r="A526" s="8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</row>
    <row r="527" ht="15.75" customHeight="1">
      <c r="A527" s="8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</row>
    <row r="528" ht="15.75" customHeight="1">
      <c r="A528" s="8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</row>
    <row r="529" ht="15.75" customHeight="1">
      <c r="A529" s="8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</row>
    <row r="530" ht="15.75" customHeight="1">
      <c r="A530" s="8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</row>
    <row r="531" ht="15.75" customHeight="1">
      <c r="A531" s="8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</row>
    <row r="532" ht="15.75" customHeight="1">
      <c r="A532" s="8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</row>
    <row r="533" ht="15.75" customHeight="1">
      <c r="A533" s="8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</row>
    <row r="534" ht="15.75" customHeight="1">
      <c r="A534" s="8"/>
      <c r="B534" s="77"/>
      <c r="C534" s="77"/>
      <c r="D534" s="77"/>
      <c r="E534" s="77"/>
      <c r="F534" s="77"/>
      <c r="G534" s="77"/>
      <c r="H534" s="77"/>
      <c r="I534" s="77"/>
      <c r="J534" s="77"/>
      <c r="K534" s="77"/>
      <c r="L534" s="77"/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</row>
    <row r="535" ht="15.75" customHeight="1">
      <c r="A535" s="8"/>
      <c r="B535" s="77"/>
      <c r="C535" s="77"/>
      <c r="D535" s="77"/>
      <c r="E535" s="77"/>
      <c r="F535" s="77"/>
      <c r="G535" s="77"/>
      <c r="H535" s="77"/>
      <c r="I535" s="77"/>
      <c r="J535" s="77"/>
      <c r="K535" s="77"/>
      <c r="L535" s="77"/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</row>
    <row r="536" ht="15.75" customHeight="1">
      <c r="A536" s="8"/>
      <c r="B536" s="77"/>
      <c r="C536" s="77"/>
      <c r="D536" s="77"/>
      <c r="E536" s="77"/>
      <c r="F536" s="77"/>
      <c r="G536" s="77"/>
      <c r="H536" s="77"/>
      <c r="I536" s="77"/>
      <c r="J536" s="77"/>
      <c r="K536" s="77"/>
      <c r="L536" s="77"/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</row>
    <row r="537" ht="15.75" customHeight="1">
      <c r="A537" s="8"/>
      <c r="B537" s="77"/>
      <c r="C537" s="77"/>
      <c r="D537" s="77"/>
      <c r="E537" s="77"/>
      <c r="F537" s="77"/>
      <c r="G537" s="77"/>
      <c r="H537" s="77"/>
      <c r="I537" s="77"/>
      <c r="J537" s="77"/>
      <c r="K537" s="77"/>
      <c r="L537" s="77"/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</row>
    <row r="538" ht="15.75" customHeight="1">
      <c r="A538" s="8"/>
      <c r="B538" s="77"/>
      <c r="C538" s="77"/>
      <c r="D538" s="77"/>
      <c r="E538" s="77"/>
      <c r="F538" s="77"/>
      <c r="G538" s="77"/>
      <c r="H538" s="77"/>
      <c r="I538" s="77"/>
      <c r="J538" s="77"/>
      <c r="K538" s="77"/>
      <c r="L538" s="77"/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</row>
    <row r="539" ht="15.75" customHeight="1">
      <c r="A539" s="8"/>
      <c r="B539" s="77"/>
      <c r="C539" s="77"/>
      <c r="D539" s="77"/>
      <c r="E539" s="77"/>
      <c r="F539" s="77"/>
      <c r="G539" s="77"/>
      <c r="H539" s="77"/>
      <c r="I539" s="77"/>
      <c r="J539" s="77"/>
      <c r="K539" s="77"/>
      <c r="L539" s="77"/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</row>
    <row r="540" ht="15.75" customHeight="1">
      <c r="A540" s="8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</row>
    <row r="541" ht="15.75" customHeight="1">
      <c r="A541" s="8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</row>
    <row r="542" ht="15.75" customHeight="1">
      <c r="A542" s="8"/>
      <c r="B542" s="77"/>
      <c r="C542" s="77"/>
      <c r="D542" s="77"/>
      <c r="E542" s="77"/>
      <c r="F542" s="77"/>
      <c r="G542" s="77"/>
      <c r="H542" s="77"/>
      <c r="I542" s="77"/>
      <c r="J542" s="77"/>
      <c r="K542" s="77"/>
      <c r="L542" s="77"/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</row>
    <row r="543" ht="15.75" customHeight="1">
      <c r="A543" s="8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</row>
    <row r="544" ht="15.75" customHeight="1">
      <c r="A544" s="8"/>
      <c r="B544" s="77"/>
      <c r="C544" s="77"/>
      <c r="D544" s="77"/>
      <c r="E544" s="77"/>
      <c r="F544" s="77"/>
      <c r="G544" s="77"/>
      <c r="H544" s="77"/>
      <c r="I544" s="77"/>
      <c r="J544" s="77"/>
      <c r="K544" s="77"/>
      <c r="L544" s="77"/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</row>
    <row r="545" ht="15.75" customHeight="1">
      <c r="A545" s="8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</row>
    <row r="546" ht="15.75" customHeight="1">
      <c r="A546" s="8"/>
      <c r="B546" s="77"/>
      <c r="C546" s="77"/>
      <c r="D546" s="77"/>
      <c r="E546" s="77"/>
      <c r="F546" s="77"/>
      <c r="G546" s="77"/>
      <c r="H546" s="77"/>
      <c r="I546" s="77"/>
      <c r="J546" s="77"/>
      <c r="K546" s="77"/>
      <c r="L546" s="77"/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</row>
    <row r="547" ht="15.75" customHeight="1">
      <c r="A547" s="8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</row>
    <row r="548" ht="15.75" customHeight="1">
      <c r="A548" s="8"/>
      <c r="B548" s="77"/>
      <c r="C548" s="77"/>
      <c r="D548" s="77"/>
      <c r="E548" s="77"/>
      <c r="F548" s="77"/>
      <c r="G548" s="77"/>
      <c r="H548" s="77"/>
      <c r="I548" s="77"/>
      <c r="J548" s="77"/>
      <c r="K548" s="77"/>
      <c r="L548" s="77"/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</row>
    <row r="549" ht="15.75" customHeight="1">
      <c r="A549" s="8"/>
      <c r="B549" s="77"/>
      <c r="C549" s="77"/>
      <c r="D549" s="77"/>
      <c r="E549" s="77"/>
      <c r="F549" s="77"/>
      <c r="G549" s="77"/>
      <c r="H549" s="77"/>
      <c r="I549" s="77"/>
      <c r="J549" s="77"/>
      <c r="K549" s="77"/>
      <c r="L549" s="77"/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</row>
    <row r="550" ht="15.75" customHeight="1">
      <c r="A550" s="8"/>
      <c r="B550" s="77"/>
      <c r="C550" s="77"/>
      <c r="D550" s="77"/>
      <c r="E550" s="77"/>
      <c r="F550" s="77"/>
      <c r="G550" s="77"/>
      <c r="H550" s="77"/>
      <c r="I550" s="77"/>
      <c r="J550" s="77"/>
      <c r="K550" s="77"/>
      <c r="L550" s="77"/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</row>
    <row r="551" ht="15.75" customHeight="1">
      <c r="A551" s="8"/>
      <c r="B551" s="77"/>
      <c r="C551" s="77"/>
      <c r="D551" s="77"/>
      <c r="E551" s="77"/>
      <c r="F551" s="77"/>
      <c r="G551" s="77"/>
      <c r="H551" s="77"/>
      <c r="I551" s="77"/>
      <c r="J551" s="77"/>
      <c r="K551" s="77"/>
      <c r="L551" s="77"/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</row>
    <row r="552" ht="15.75" customHeight="1">
      <c r="A552" s="8"/>
      <c r="B552" s="77"/>
      <c r="C552" s="77"/>
      <c r="D552" s="77"/>
      <c r="E552" s="77"/>
      <c r="F552" s="77"/>
      <c r="G552" s="77"/>
      <c r="H552" s="77"/>
      <c r="I552" s="77"/>
      <c r="J552" s="77"/>
      <c r="K552" s="77"/>
      <c r="L552" s="77"/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</row>
    <row r="553" ht="15.75" customHeight="1">
      <c r="A553" s="8"/>
      <c r="B553" s="77"/>
      <c r="C553" s="77"/>
      <c r="D553" s="77"/>
      <c r="E553" s="77"/>
      <c r="F553" s="77"/>
      <c r="G553" s="77"/>
      <c r="H553" s="77"/>
      <c r="I553" s="77"/>
      <c r="J553" s="77"/>
      <c r="K553" s="77"/>
      <c r="L553" s="77"/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</row>
    <row r="554" ht="15.75" customHeight="1">
      <c r="A554" s="8"/>
      <c r="B554" s="77"/>
      <c r="C554" s="77"/>
      <c r="D554" s="77"/>
      <c r="E554" s="77"/>
      <c r="F554" s="77"/>
      <c r="G554" s="77"/>
      <c r="H554" s="77"/>
      <c r="I554" s="77"/>
      <c r="J554" s="77"/>
      <c r="K554" s="77"/>
      <c r="L554" s="77"/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</row>
    <row r="555" ht="15.75" customHeight="1">
      <c r="A555" s="8"/>
      <c r="B555" s="77"/>
      <c r="C555" s="77"/>
      <c r="D555" s="77"/>
      <c r="E555" s="77"/>
      <c r="F555" s="77"/>
      <c r="G555" s="77"/>
      <c r="H555" s="77"/>
      <c r="I555" s="77"/>
      <c r="J555" s="77"/>
      <c r="K555" s="77"/>
      <c r="L555" s="77"/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</row>
    <row r="556" ht="15.75" customHeight="1">
      <c r="A556" s="8"/>
      <c r="B556" s="77"/>
      <c r="C556" s="77"/>
      <c r="D556" s="77"/>
      <c r="E556" s="77"/>
      <c r="F556" s="77"/>
      <c r="G556" s="77"/>
      <c r="H556" s="77"/>
      <c r="I556" s="77"/>
      <c r="J556" s="77"/>
      <c r="K556" s="77"/>
      <c r="L556" s="77"/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</row>
    <row r="557" ht="15.75" customHeight="1">
      <c r="A557" s="8"/>
      <c r="B557" s="77"/>
      <c r="C557" s="77"/>
      <c r="D557" s="77"/>
      <c r="E557" s="77"/>
      <c r="F557" s="77"/>
      <c r="G557" s="77"/>
      <c r="H557" s="77"/>
      <c r="I557" s="77"/>
      <c r="J557" s="77"/>
      <c r="K557" s="77"/>
      <c r="L557" s="77"/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</row>
    <row r="558" ht="15.75" customHeight="1">
      <c r="A558" s="8"/>
      <c r="B558" s="77"/>
      <c r="C558" s="77"/>
      <c r="D558" s="77"/>
      <c r="E558" s="77"/>
      <c r="F558" s="77"/>
      <c r="G558" s="77"/>
      <c r="H558" s="77"/>
      <c r="I558" s="77"/>
      <c r="J558" s="77"/>
      <c r="K558" s="77"/>
      <c r="L558" s="77"/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</row>
    <row r="559" ht="15.75" customHeight="1">
      <c r="A559" s="8"/>
      <c r="B559" s="77"/>
      <c r="C559" s="77"/>
      <c r="D559" s="77"/>
      <c r="E559" s="77"/>
      <c r="F559" s="77"/>
      <c r="G559" s="77"/>
      <c r="H559" s="77"/>
      <c r="I559" s="77"/>
      <c r="J559" s="77"/>
      <c r="K559" s="77"/>
      <c r="L559" s="77"/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</row>
    <row r="560" ht="15.75" customHeight="1">
      <c r="A560" s="8"/>
      <c r="B560" s="77"/>
      <c r="C560" s="77"/>
      <c r="D560" s="77"/>
      <c r="E560" s="77"/>
      <c r="F560" s="77"/>
      <c r="G560" s="77"/>
      <c r="H560" s="77"/>
      <c r="I560" s="77"/>
      <c r="J560" s="77"/>
      <c r="K560" s="77"/>
      <c r="L560" s="77"/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</row>
    <row r="561" ht="15.75" customHeight="1">
      <c r="A561" s="8"/>
      <c r="B561" s="77"/>
      <c r="C561" s="77"/>
      <c r="D561" s="77"/>
      <c r="E561" s="77"/>
      <c r="F561" s="77"/>
      <c r="G561" s="77"/>
      <c r="H561" s="77"/>
      <c r="I561" s="77"/>
      <c r="J561" s="77"/>
      <c r="K561" s="77"/>
      <c r="L561" s="77"/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</row>
    <row r="562" ht="15.75" customHeight="1">
      <c r="A562" s="8"/>
      <c r="B562" s="77"/>
      <c r="C562" s="77"/>
      <c r="D562" s="77"/>
      <c r="E562" s="77"/>
      <c r="F562" s="77"/>
      <c r="G562" s="77"/>
      <c r="H562" s="77"/>
      <c r="I562" s="77"/>
      <c r="J562" s="77"/>
      <c r="K562" s="77"/>
      <c r="L562" s="77"/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</row>
    <row r="563" ht="15.75" customHeight="1">
      <c r="A563" s="8"/>
      <c r="B563" s="77"/>
      <c r="C563" s="77"/>
      <c r="D563" s="77"/>
      <c r="E563" s="77"/>
      <c r="F563" s="77"/>
      <c r="G563" s="77"/>
      <c r="H563" s="77"/>
      <c r="I563" s="77"/>
      <c r="J563" s="77"/>
      <c r="K563" s="77"/>
      <c r="L563" s="77"/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</row>
    <row r="564" ht="15.75" customHeight="1">
      <c r="A564" s="8"/>
      <c r="B564" s="77"/>
      <c r="C564" s="77"/>
      <c r="D564" s="77"/>
      <c r="E564" s="77"/>
      <c r="F564" s="77"/>
      <c r="G564" s="77"/>
      <c r="H564" s="77"/>
      <c r="I564" s="77"/>
      <c r="J564" s="77"/>
      <c r="K564" s="77"/>
      <c r="L564" s="77"/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</row>
    <row r="565" ht="15.75" customHeight="1">
      <c r="A565" s="8"/>
      <c r="B565" s="77"/>
      <c r="C565" s="77"/>
      <c r="D565" s="77"/>
      <c r="E565" s="77"/>
      <c r="F565" s="77"/>
      <c r="G565" s="77"/>
      <c r="H565" s="77"/>
      <c r="I565" s="77"/>
      <c r="J565" s="77"/>
      <c r="K565" s="77"/>
      <c r="L565" s="77"/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</row>
    <row r="566" ht="15.75" customHeight="1">
      <c r="A566" s="8"/>
      <c r="B566" s="77"/>
      <c r="C566" s="77"/>
      <c r="D566" s="77"/>
      <c r="E566" s="77"/>
      <c r="F566" s="77"/>
      <c r="G566" s="77"/>
      <c r="H566" s="77"/>
      <c r="I566" s="77"/>
      <c r="J566" s="77"/>
      <c r="K566" s="77"/>
      <c r="L566" s="77"/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</row>
    <row r="567" ht="15.75" customHeight="1">
      <c r="A567" s="8"/>
      <c r="B567" s="77"/>
      <c r="C567" s="77"/>
      <c r="D567" s="77"/>
      <c r="E567" s="77"/>
      <c r="F567" s="77"/>
      <c r="G567" s="77"/>
      <c r="H567" s="77"/>
      <c r="I567" s="77"/>
      <c r="J567" s="77"/>
      <c r="K567" s="77"/>
      <c r="L567" s="77"/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</row>
    <row r="568" ht="15.75" customHeight="1">
      <c r="A568" s="8"/>
      <c r="B568" s="77"/>
      <c r="C568" s="77"/>
      <c r="D568" s="77"/>
      <c r="E568" s="77"/>
      <c r="F568" s="77"/>
      <c r="G568" s="77"/>
      <c r="H568" s="77"/>
      <c r="I568" s="77"/>
      <c r="J568" s="77"/>
      <c r="K568" s="77"/>
      <c r="L568" s="77"/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</row>
    <row r="569" ht="15.75" customHeight="1">
      <c r="A569" s="8"/>
      <c r="B569" s="77"/>
      <c r="C569" s="77"/>
      <c r="D569" s="77"/>
      <c r="E569" s="77"/>
      <c r="F569" s="77"/>
      <c r="G569" s="77"/>
      <c r="H569" s="77"/>
      <c r="I569" s="77"/>
      <c r="J569" s="77"/>
      <c r="K569" s="77"/>
      <c r="L569" s="77"/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</row>
    <row r="570" ht="15.75" customHeight="1">
      <c r="A570" s="8"/>
      <c r="B570" s="77"/>
      <c r="C570" s="77"/>
      <c r="D570" s="77"/>
      <c r="E570" s="77"/>
      <c r="F570" s="77"/>
      <c r="G570" s="77"/>
      <c r="H570" s="77"/>
      <c r="I570" s="77"/>
      <c r="J570" s="77"/>
      <c r="K570" s="77"/>
      <c r="L570" s="77"/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</row>
    <row r="571" ht="15.75" customHeight="1">
      <c r="A571" s="8"/>
      <c r="B571" s="77"/>
      <c r="C571" s="77"/>
      <c r="D571" s="77"/>
      <c r="E571" s="77"/>
      <c r="F571" s="77"/>
      <c r="G571" s="77"/>
      <c r="H571" s="77"/>
      <c r="I571" s="77"/>
      <c r="J571" s="77"/>
      <c r="K571" s="77"/>
      <c r="L571" s="77"/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</row>
    <row r="572" ht="15.75" customHeight="1">
      <c r="A572" s="8"/>
      <c r="B572" s="77"/>
      <c r="C572" s="77"/>
      <c r="D572" s="77"/>
      <c r="E572" s="77"/>
      <c r="F572" s="77"/>
      <c r="G572" s="77"/>
      <c r="H572" s="77"/>
      <c r="I572" s="77"/>
      <c r="J572" s="77"/>
      <c r="K572" s="77"/>
      <c r="L572" s="77"/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</row>
    <row r="573" ht="15.75" customHeight="1">
      <c r="A573" s="8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</row>
    <row r="574" ht="15.75" customHeight="1">
      <c r="A574" s="8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</row>
    <row r="575" ht="15.75" customHeight="1">
      <c r="A575" s="8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</row>
    <row r="576" ht="15.75" customHeight="1">
      <c r="A576" s="8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</row>
    <row r="577" ht="15.75" customHeight="1">
      <c r="A577" s="8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</row>
    <row r="578" ht="15.75" customHeight="1">
      <c r="A578" s="8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</row>
    <row r="579" ht="15.75" customHeight="1">
      <c r="A579" s="8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</row>
    <row r="580" ht="15.75" customHeight="1">
      <c r="A580" s="8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</row>
    <row r="581" ht="15.75" customHeight="1">
      <c r="A581" s="8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</row>
    <row r="582" ht="15.75" customHeight="1">
      <c r="A582" s="8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</row>
    <row r="583" ht="15.75" customHeight="1">
      <c r="A583" s="8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</row>
    <row r="584" ht="15.75" customHeight="1">
      <c r="A584" s="8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</row>
    <row r="585" ht="15.75" customHeight="1">
      <c r="A585" s="8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</row>
    <row r="586" ht="15.75" customHeight="1">
      <c r="A586" s="8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</row>
    <row r="587" ht="15.75" customHeight="1">
      <c r="A587" s="8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</row>
    <row r="588" ht="15.75" customHeight="1">
      <c r="A588" s="8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</row>
    <row r="589" ht="15.75" customHeight="1">
      <c r="A589" s="8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</row>
    <row r="590" ht="15.75" customHeight="1">
      <c r="A590" s="8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</row>
    <row r="591" ht="15.75" customHeight="1">
      <c r="A591" s="8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</row>
    <row r="592" ht="15.75" customHeight="1">
      <c r="A592" s="8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</row>
    <row r="593" ht="15.75" customHeight="1">
      <c r="A593" s="8"/>
      <c r="B593" s="77"/>
      <c r="C593" s="77"/>
      <c r="D593" s="77"/>
      <c r="E593" s="77"/>
      <c r="F593" s="77"/>
      <c r="G593" s="77"/>
      <c r="H593" s="77"/>
      <c r="I593" s="77"/>
      <c r="J593" s="77"/>
      <c r="K593" s="77"/>
      <c r="L593" s="77"/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</row>
    <row r="594" ht="15.75" customHeight="1">
      <c r="A594" s="8"/>
      <c r="B594" s="77"/>
      <c r="C594" s="77"/>
      <c r="D594" s="77"/>
      <c r="E594" s="77"/>
      <c r="F594" s="77"/>
      <c r="G594" s="77"/>
      <c r="H594" s="77"/>
      <c r="I594" s="77"/>
      <c r="J594" s="77"/>
      <c r="K594" s="77"/>
      <c r="L594" s="77"/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</row>
    <row r="595" ht="15.75" customHeight="1">
      <c r="A595" s="8"/>
      <c r="B595" s="77"/>
      <c r="C595" s="77"/>
      <c r="D595" s="77"/>
      <c r="E595" s="77"/>
      <c r="F595" s="77"/>
      <c r="G595" s="77"/>
      <c r="H595" s="77"/>
      <c r="I595" s="77"/>
      <c r="J595" s="77"/>
      <c r="K595" s="77"/>
      <c r="L595" s="77"/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</row>
    <row r="596" ht="15.75" customHeight="1">
      <c r="A596" s="8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</row>
    <row r="597" ht="15.75" customHeight="1">
      <c r="A597" s="8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</row>
    <row r="598" ht="15.75" customHeight="1">
      <c r="A598" s="8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</row>
    <row r="599" ht="15.75" customHeight="1">
      <c r="A599" s="8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</row>
    <row r="600" ht="15.75" customHeight="1">
      <c r="A600" s="8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</row>
    <row r="601" ht="15.75" customHeight="1">
      <c r="A601" s="8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</row>
    <row r="602" ht="15.75" customHeight="1">
      <c r="A602" s="8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</row>
    <row r="603" ht="15.75" customHeight="1">
      <c r="A603" s="8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</row>
    <row r="604" ht="15.75" customHeight="1">
      <c r="A604" s="8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</row>
    <row r="605" ht="15.75" customHeight="1">
      <c r="A605" s="8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</row>
    <row r="606" ht="15.75" customHeight="1">
      <c r="A606" s="8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</row>
    <row r="607" ht="15.75" customHeight="1">
      <c r="A607" s="8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</row>
    <row r="608" ht="15.75" customHeight="1">
      <c r="A608" s="8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</row>
    <row r="609" ht="15.75" customHeight="1">
      <c r="A609" s="8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</row>
    <row r="610" ht="15.75" customHeight="1">
      <c r="A610" s="8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</row>
    <row r="611" ht="15.75" customHeight="1">
      <c r="A611" s="8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</row>
    <row r="612" ht="15.75" customHeight="1">
      <c r="A612" s="8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</row>
    <row r="613" ht="15.75" customHeight="1">
      <c r="A613" s="8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</row>
    <row r="614" ht="15.75" customHeight="1">
      <c r="A614" s="8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</row>
    <row r="615" ht="15.75" customHeight="1">
      <c r="A615" s="8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</row>
    <row r="616" ht="15.75" customHeight="1">
      <c r="A616" s="8"/>
      <c r="B616" s="77"/>
      <c r="C616" s="77"/>
      <c r="D616" s="77"/>
      <c r="E616" s="77"/>
      <c r="F616" s="77"/>
      <c r="G616" s="77"/>
      <c r="H616" s="77"/>
      <c r="I616" s="77"/>
      <c r="J616" s="77"/>
      <c r="K616" s="77"/>
      <c r="L616" s="77"/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</row>
    <row r="617" ht="15.75" customHeight="1">
      <c r="A617" s="8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</row>
    <row r="618" ht="15.75" customHeight="1">
      <c r="A618" s="8"/>
      <c r="B618" s="77"/>
      <c r="C618" s="77"/>
      <c r="D618" s="77"/>
      <c r="E618" s="77"/>
      <c r="F618" s="77"/>
      <c r="G618" s="77"/>
      <c r="H618" s="77"/>
      <c r="I618" s="77"/>
      <c r="J618" s="77"/>
      <c r="K618" s="77"/>
      <c r="L618" s="77"/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</row>
    <row r="619" ht="15.75" customHeight="1">
      <c r="A619" s="8"/>
      <c r="B619" s="77"/>
      <c r="C619" s="77"/>
      <c r="D619" s="77"/>
      <c r="E619" s="77"/>
      <c r="F619" s="77"/>
      <c r="G619" s="77"/>
      <c r="H619" s="77"/>
      <c r="I619" s="77"/>
      <c r="J619" s="77"/>
      <c r="K619" s="77"/>
      <c r="L619" s="77"/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</row>
    <row r="620" ht="15.75" customHeight="1">
      <c r="A620" s="8"/>
      <c r="B620" s="77"/>
      <c r="C620" s="77"/>
      <c r="D620" s="77"/>
      <c r="E620" s="77"/>
      <c r="F620" s="77"/>
      <c r="G620" s="77"/>
      <c r="H620" s="77"/>
      <c r="I620" s="77"/>
      <c r="J620" s="77"/>
      <c r="K620" s="77"/>
      <c r="L620" s="77"/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</row>
    <row r="621" ht="15.75" customHeight="1">
      <c r="A621" s="8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</row>
    <row r="622" ht="15.75" customHeight="1">
      <c r="A622" s="8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</row>
    <row r="623" ht="15.75" customHeight="1">
      <c r="A623" s="8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</row>
    <row r="624" ht="15.75" customHeight="1">
      <c r="A624" s="8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</row>
    <row r="625" ht="15.75" customHeight="1">
      <c r="A625" s="8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</row>
    <row r="626" ht="15.75" customHeight="1">
      <c r="A626" s="8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</row>
    <row r="627" ht="15.75" customHeight="1">
      <c r="A627" s="8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</row>
    <row r="628" ht="15.75" customHeight="1">
      <c r="A628" s="8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</row>
    <row r="629" ht="15.75" customHeight="1">
      <c r="A629" s="8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</row>
    <row r="630" ht="15.75" customHeight="1">
      <c r="A630" s="8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</row>
    <row r="631" ht="15.75" customHeight="1">
      <c r="A631" s="8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</row>
    <row r="632" ht="15.75" customHeight="1">
      <c r="A632" s="8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</row>
    <row r="633" ht="15.75" customHeight="1">
      <c r="A633" s="8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</row>
    <row r="634" ht="15.75" customHeight="1">
      <c r="A634" s="8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</row>
    <row r="635" ht="15.75" customHeight="1">
      <c r="A635" s="8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</row>
    <row r="636" ht="15.75" customHeight="1">
      <c r="A636" s="8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</row>
    <row r="637" ht="15.75" customHeight="1">
      <c r="A637" s="8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</row>
    <row r="638" ht="15.75" customHeight="1">
      <c r="A638" s="8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</row>
    <row r="639" ht="15.75" customHeight="1">
      <c r="A639" s="8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</row>
    <row r="640" ht="15.75" customHeight="1">
      <c r="A640" s="8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</row>
    <row r="641" ht="15.75" customHeight="1">
      <c r="A641" s="8"/>
      <c r="B641" s="77"/>
      <c r="C641" s="77"/>
      <c r="D641" s="77"/>
      <c r="E641" s="77"/>
      <c r="F641" s="77"/>
      <c r="G641" s="77"/>
      <c r="H641" s="77"/>
      <c r="I641" s="77"/>
      <c r="J641" s="77"/>
      <c r="K641" s="77"/>
      <c r="L641" s="77"/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</row>
    <row r="642" ht="15.75" customHeight="1">
      <c r="A642" s="8"/>
      <c r="B642" s="77"/>
      <c r="C642" s="77"/>
      <c r="D642" s="77"/>
      <c r="E642" s="77"/>
      <c r="F642" s="77"/>
      <c r="G642" s="77"/>
      <c r="H642" s="77"/>
      <c r="I642" s="77"/>
      <c r="J642" s="77"/>
      <c r="K642" s="77"/>
      <c r="L642" s="77"/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</row>
    <row r="643" ht="15.75" customHeight="1">
      <c r="A643" s="8"/>
      <c r="B643" s="77"/>
      <c r="C643" s="77"/>
      <c r="D643" s="77"/>
      <c r="E643" s="77"/>
      <c r="F643" s="77"/>
      <c r="G643" s="77"/>
      <c r="H643" s="77"/>
      <c r="I643" s="77"/>
      <c r="J643" s="77"/>
      <c r="K643" s="77"/>
      <c r="L643" s="77"/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</row>
    <row r="644" ht="15.75" customHeight="1">
      <c r="A644" s="8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</row>
    <row r="645" ht="15.75" customHeight="1">
      <c r="A645" s="8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</row>
    <row r="646" ht="15.75" customHeight="1">
      <c r="A646" s="8"/>
      <c r="B646" s="77"/>
      <c r="C646" s="77"/>
      <c r="D646" s="77"/>
      <c r="E646" s="77"/>
      <c r="F646" s="77"/>
      <c r="G646" s="77"/>
      <c r="H646" s="77"/>
      <c r="I646" s="77"/>
      <c r="J646" s="77"/>
      <c r="K646" s="77"/>
      <c r="L646" s="77"/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</row>
    <row r="647" ht="15.75" customHeight="1">
      <c r="A647" s="8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</row>
    <row r="648" ht="15.75" customHeight="1">
      <c r="A648" s="8"/>
      <c r="B648" s="77"/>
      <c r="C648" s="77"/>
      <c r="D648" s="77"/>
      <c r="E648" s="77"/>
      <c r="F648" s="77"/>
      <c r="G648" s="77"/>
      <c r="H648" s="77"/>
      <c r="I648" s="77"/>
      <c r="J648" s="77"/>
      <c r="K648" s="77"/>
      <c r="L648" s="77"/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</row>
    <row r="649" ht="15.75" customHeight="1">
      <c r="A649" s="8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</row>
    <row r="650" ht="15.75" customHeight="1">
      <c r="A650" s="8"/>
      <c r="B650" s="77"/>
      <c r="C650" s="77"/>
      <c r="D650" s="77"/>
      <c r="E650" s="77"/>
      <c r="F650" s="77"/>
      <c r="G650" s="77"/>
      <c r="H650" s="77"/>
      <c r="I650" s="77"/>
      <c r="J650" s="77"/>
      <c r="K650" s="77"/>
      <c r="L650" s="77"/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</row>
    <row r="651" ht="15.75" customHeight="1">
      <c r="A651" s="8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</row>
    <row r="652" ht="15.75" customHeight="1">
      <c r="A652" s="8"/>
      <c r="B652" s="77"/>
      <c r="C652" s="77"/>
      <c r="D652" s="77"/>
      <c r="E652" s="77"/>
      <c r="F652" s="77"/>
      <c r="G652" s="77"/>
      <c r="H652" s="77"/>
      <c r="I652" s="77"/>
      <c r="J652" s="77"/>
      <c r="K652" s="77"/>
      <c r="L652" s="77"/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</row>
    <row r="653" ht="15.75" customHeight="1">
      <c r="A653" s="8"/>
      <c r="B653" s="77"/>
      <c r="C653" s="77"/>
      <c r="D653" s="77"/>
      <c r="E653" s="77"/>
      <c r="F653" s="77"/>
      <c r="G653" s="77"/>
      <c r="H653" s="77"/>
      <c r="I653" s="77"/>
      <c r="J653" s="77"/>
      <c r="K653" s="77"/>
      <c r="L653" s="77"/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</row>
    <row r="654" ht="15.75" customHeight="1">
      <c r="A654" s="8"/>
      <c r="B654" s="77"/>
      <c r="C654" s="77"/>
      <c r="D654" s="77"/>
      <c r="E654" s="77"/>
      <c r="F654" s="77"/>
      <c r="G654" s="77"/>
      <c r="H654" s="77"/>
      <c r="I654" s="77"/>
      <c r="J654" s="77"/>
      <c r="K654" s="77"/>
      <c r="L654" s="77"/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</row>
    <row r="655" ht="15.75" customHeight="1">
      <c r="A655" s="8"/>
      <c r="B655" s="77"/>
      <c r="C655" s="77"/>
      <c r="D655" s="77"/>
      <c r="E655" s="77"/>
      <c r="F655" s="77"/>
      <c r="G655" s="77"/>
      <c r="H655" s="77"/>
      <c r="I655" s="77"/>
      <c r="J655" s="77"/>
      <c r="K655" s="77"/>
      <c r="L655" s="77"/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</row>
    <row r="656" ht="15.75" customHeight="1">
      <c r="A656" s="8"/>
      <c r="B656" s="77"/>
      <c r="C656" s="77"/>
      <c r="D656" s="77"/>
      <c r="E656" s="77"/>
      <c r="F656" s="77"/>
      <c r="G656" s="77"/>
      <c r="H656" s="77"/>
      <c r="I656" s="77"/>
      <c r="J656" s="77"/>
      <c r="K656" s="77"/>
      <c r="L656" s="77"/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</row>
    <row r="657" ht="15.75" customHeight="1">
      <c r="A657" s="8"/>
      <c r="B657" s="77"/>
      <c r="C657" s="77"/>
      <c r="D657" s="77"/>
      <c r="E657" s="77"/>
      <c r="F657" s="77"/>
      <c r="G657" s="77"/>
      <c r="H657" s="77"/>
      <c r="I657" s="77"/>
      <c r="J657" s="77"/>
      <c r="K657" s="77"/>
      <c r="L657" s="77"/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</row>
    <row r="658" ht="15.75" customHeight="1">
      <c r="A658" s="8"/>
      <c r="B658" s="77"/>
      <c r="C658" s="77"/>
      <c r="D658" s="77"/>
      <c r="E658" s="77"/>
      <c r="F658" s="77"/>
      <c r="G658" s="77"/>
      <c r="H658" s="77"/>
      <c r="I658" s="77"/>
      <c r="J658" s="77"/>
      <c r="K658" s="77"/>
      <c r="L658" s="77"/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</row>
    <row r="659" ht="15.75" customHeight="1">
      <c r="A659" s="8"/>
      <c r="B659" s="77"/>
      <c r="C659" s="77"/>
      <c r="D659" s="77"/>
      <c r="E659" s="77"/>
      <c r="F659" s="77"/>
      <c r="G659" s="77"/>
      <c r="H659" s="77"/>
      <c r="I659" s="77"/>
      <c r="J659" s="77"/>
      <c r="K659" s="77"/>
      <c r="L659" s="77"/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</row>
    <row r="660" ht="15.75" customHeight="1">
      <c r="A660" s="8"/>
      <c r="B660" s="77"/>
      <c r="C660" s="77"/>
      <c r="D660" s="77"/>
      <c r="E660" s="77"/>
      <c r="F660" s="77"/>
      <c r="G660" s="77"/>
      <c r="H660" s="77"/>
      <c r="I660" s="77"/>
      <c r="J660" s="77"/>
      <c r="K660" s="77"/>
      <c r="L660" s="77"/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</row>
    <row r="661" ht="15.75" customHeight="1">
      <c r="A661" s="8"/>
      <c r="B661" s="77"/>
      <c r="C661" s="77"/>
      <c r="D661" s="77"/>
      <c r="E661" s="77"/>
      <c r="F661" s="77"/>
      <c r="G661" s="77"/>
      <c r="H661" s="77"/>
      <c r="I661" s="77"/>
      <c r="J661" s="77"/>
      <c r="K661" s="77"/>
      <c r="L661" s="77"/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</row>
    <row r="662" ht="15.75" customHeight="1">
      <c r="A662" s="8"/>
      <c r="B662" s="77"/>
      <c r="C662" s="77"/>
      <c r="D662" s="77"/>
      <c r="E662" s="77"/>
      <c r="F662" s="77"/>
      <c r="G662" s="77"/>
      <c r="H662" s="77"/>
      <c r="I662" s="77"/>
      <c r="J662" s="77"/>
      <c r="K662" s="77"/>
      <c r="L662" s="77"/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</row>
    <row r="663" ht="15.75" customHeight="1">
      <c r="A663" s="8"/>
      <c r="B663" s="77"/>
      <c r="C663" s="77"/>
      <c r="D663" s="77"/>
      <c r="E663" s="77"/>
      <c r="F663" s="77"/>
      <c r="G663" s="77"/>
      <c r="H663" s="77"/>
      <c r="I663" s="77"/>
      <c r="J663" s="77"/>
      <c r="K663" s="77"/>
      <c r="L663" s="77"/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</row>
    <row r="664" ht="15.75" customHeight="1">
      <c r="A664" s="8"/>
      <c r="B664" s="77"/>
      <c r="C664" s="77"/>
      <c r="D664" s="77"/>
      <c r="E664" s="77"/>
      <c r="F664" s="77"/>
      <c r="G664" s="77"/>
      <c r="H664" s="77"/>
      <c r="I664" s="77"/>
      <c r="J664" s="77"/>
      <c r="K664" s="77"/>
      <c r="L664" s="77"/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</row>
    <row r="665" ht="15.75" customHeight="1">
      <c r="A665" s="8"/>
      <c r="B665" s="77"/>
      <c r="C665" s="77"/>
      <c r="D665" s="77"/>
      <c r="E665" s="77"/>
      <c r="F665" s="77"/>
      <c r="G665" s="77"/>
      <c r="H665" s="77"/>
      <c r="I665" s="77"/>
      <c r="J665" s="77"/>
      <c r="K665" s="77"/>
      <c r="L665" s="77"/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</row>
    <row r="666" ht="15.75" customHeight="1">
      <c r="A666" s="8"/>
      <c r="B666" s="77"/>
      <c r="C666" s="77"/>
      <c r="D666" s="77"/>
      <c r="E666" s="77"/>
      <c r="F666" s="77"/>
      <c r="G666" s="77"/>
      <c r="H666" s="77"/>
      <c r="I666" s="77"/>
      <c r="J666" s="77"/>
      <c r="K666" s="77"/>
      <c r="L666" s="77"/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</row>
    <row r="667" ht="15.75" customHeight="1">
      <c r="A667" s="8"/>
      <c r="B667" s="77"/>
      <c r="C667" s="77"/>
      <c r="D667" s="77"/>
      <c r="E667" s="77"/>
      <c r="F667" s="77"/>
      <c r="G667" s="77"/>
      <c r="H667" s="77"/>
      <c r="I667" s="77"/>
      <c r="J667" s="77"/>
      <c r="K667" s="77"/>
      <c r="L667" s="77"/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</row>
    <row r="668" ht="15.75" customHeight="1">
      <c r="A668" s="8"/>
      <c r="B668" s="77"/>
      <c r="C668" s="77"/>
      <c r="D668" s="77"/>
      <c r="E668" s="77"/>
      <c r="F668" s="77"/>
      <c r="G668" s="77"/>
      <c r="H668" s="77"/>
      <c r="I668" s="77"/>
      <c r="J668" s="77"/>
      <c r="K668" s="77"/>
      <c r="L668" s="77"/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</row>
    <row r="669" ht="15.75" customHeight="1">
      <c r="A669" s="8"/>
      <c r="B669" s="77"/>
      <c r="C669" s="77"/>
      <c r="D669" s="77"/>
      <c r="E669" s="77"/>
      <c r="F669" s="77"/>
      <c r="G669" s="77"/>
      <c r="H669" s="77"/>
      <c r="I669" s="77"/>
      <c r="J669" s="77"/>
      <c r="K669" s="77"/>
      <c r="L669" s="77"/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</row>
    <row r="670" ht="15.75" customHeight="1">
      <c r="A670" s="8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</row>
    <row r="671" ht="15.75" customHeight="1">
      <c r="A671" s="8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</row>
    <row r="672" ht="15.75" customHeight="1">
      <c r="A672" s="8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</row>
    <row r="673" ht="15.75" customHeight="1">
      <c r="A673" s="8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</row>
    <row r="674" ht="15.75" customHeight="1">
      <c r="A674" s="8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</row>
    <row r="675" ht="15.75" customHeight="1">
      <c r="A675" s="8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</row>
    <row r="676" ht="15.75" customHeight="1">
      <c r="A676" s="8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</row>
    <row r="677" ht="15.75" customHeight="1">
      <c r="A677" s="8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</row>
    <row r="678" ht="15.75" customHeight="1">
      <c r="A678" s="8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</row>
    <row r="679" ht="15.75" customHeight="1">
      <c r="A679" s="8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</row>
    <row r="680" ht="15.75" customHeight="1">
      <c r="A680" s="8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</row>
    <row r="681" ht="15.75" customHeight="1">
      <c r="A681" s="8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</row>
    <row r="682" ht="15.75" customHeight="1">
      <c r="A682" s="8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</row>
    <row r="683" ht="15.75" customHeight="1">
      <c r="A683" s="8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</row>
    <row r="684" ht="15.75" customHeight="1">
      <c r="A684" s="8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</row>
    <row r="685" ht="15.75" customHeight="1">
      <c r="A685" s="8"/>
      <c r="B685" s="77"/>
      <c r="C685" s="77"/>
      <c r="D685" s="77"/>
      <c r="E685" s="77"/>
      <c r="F685" s="77"/>
      <c r="G685" s="77"/>
      <c r="H685" s="77"/>
      <c r="I685" s="77"/>
      <c r="J685" s="77"/>
      <c r="K685" s="77"/>
      <c r="L685" s="77"/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</row>
    <row r="686" ht="15.75" customHeight="1">
      <c r="A686" s="8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</row>
    <row r="687" ht="15.75" customHeight="1">
      <c r="A687" s="8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</row>
    <row r="688" ht="15.75" customHeight="1">
      <c r="A688" s="8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</row>
    <row r="689" ht="15.75" customHeight="1">
      <c r="A689" s="8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</row>
    <row r="690" ht="15.75" customHeight="1">
      <c r="A690" s="8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</row>
    <row r="691" ht="15.75" customHeight="1">
      <c r="A691" s="8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</row>
    <row r="692" ht="15.75" customHeight="1">
      <c r="A692" s="8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</row>
    <row r="693" ht="15.75" customHeight="1">
      <c r="A693" s="8"/>
      <c r="B693" s="77"/>
      <c r="C693" s="77"/>
      <c r="D693" s="77"/>
      <c r="E693" s="77"/>
      <c r="F693" s="77"/>
      <c r="G693" s="77"/>
      <c r="H693" s="77"/>
      <c r="I693" s="77"/>
      <c r="J693" s="77"/>
      <c r="K693" s="77"/>
      <c r="L693" s="77"/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</row>
    <row r="694" ht="15.75" customHeight="1">
      <c r="A694" s="8"/>
      <c r="B694" s="77"/>
      <c r="C694" s="77"/>
      <c r="D694" s="77"/>
      <c r="E694" s="77"/>
      <c r="F694" s="77"/>
      <c r="G694" s="77"/>
      <c r="H694" s="77"/>
      <c r="I694" s="77"/>
      <c r="J694" s="77"/>
      <c r="K694" s="77"/>
      <c r="L694" s="77"/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</row>
    <row r="695" ht="15.75" customHeight="1">
      <c r="A695" s="8"/>
      <c r="B695" s="77"/>
      <c r="C695" s="77"/>
      <c r="D695" s="77"/>
      <c r="E695" s="77"/>
      <c r="F695" s="77"/>
      <c r="G695" s="77"/>
      <c r="H695" s="77"/>
      <c r="I695" s="77"/>
      <c r="J695" s="77"/>
      <c r="K695" s="77"/>
      <c r="L695" s="77"/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</row>
    <row r="696" ht="15.75" customHeight="1">
      <c r="A696" s="8"/>
      <c r="B696" s="77"/>
      <c r="C696" s="77"/>
      <c r="D696" s="77"/>
      <c r="E696" s="77"/>
      <c r="F696" s="77"/>
      <c r="G696" s="77"/>
      <c r="H696" s="77"/>
      <c r="I696" s="77"/>
      <c r="J696" s="77"/>
      <c r="K696" s="77"/>
      <c r="L696" s="77"/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</row>
    <row r="697" ht="15.75" customHeight="1">
      <c r="A697" s="8"/>
      <c r="B697" s="77"/>
      <c r="C697" s="77"/>
      <c r="D697" s="77"/>
      <c r="E697" s="77"/>
      <c r="F697" s="77"/>
      <c r="G697" s="77"/>
      <c r="H697" s="77"/>
      <c r="I697" s="77"/>
      <c r="J697" s="77"/>
      <c r="K697" s="77"/>
      <c r="L697" s="77"/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</row>
    <row r="698" ht="15.75" customHeight="1">
      <c r="A698" s="8"/>
      <c r="B698" s="77"/>
      <c r="C698" s="77"/>
      <c r="D698" s="77"/>
      <c r="E698" s="77"/>
      <c r="F698" s="77"/>
      <c r="G698" s="77"/>
      <c r="H698" s="77"/>
      <c r="I698" s="77"/>
      <c r="J698" s="77"/>
      <c r="K698" s="77"/>
      <c r="L698" s="77"/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</row>
    <row r="699" ht="15.75" customHeight="1">
      <c r="A699" s="8"/>
      <c r="B699" s="77"/>
      <c r="C699" s="77"/>
      <c r="D699" s="77"/>
      <c r="E699" s="77"/>
      <c r="F699" s="77"/>
      <c r="G699" s="77"/>
      <c r="H699" s="77"/>
      <c r="I699" s="77"/>
      <c r="J699" s="77"/>
      <c r="K699" s="77"/>
      <c r="L699" s="77"/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</row>
    <row r="700" ht="15.75" customHeight="1">
      <c r="A700" s="8"/>
      <c r="B700" s="77"/>
      <c r="C700" s="77"/>
      <c r="D700" s="77"/>
      <c r="E700" s="77"/>
      <c r="F700" s="77"/>
      <c r="G700" s="77"/>
      <c r="H700" s="77"/>
      <c r="I700" s="77"/>
      <c r="J700" s="77"/>
      <c r="K700" s="77"/>
      <c r="L700" s="77"/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</row>
    <row r="701" ht="15.75" customHeight="1">
      <c r="A701" s="8"/>
      <c r="B701" s="77"/>
      <c r="C701" s="77"/>
      <c r="D701" s="77"/>
      <c r="E701" s="77"/>
      <c r="F701" s="77"/>
      <c r="G701" s="77"/>
      <c r="H701" s="77"/>
      <c r="I701" s="77"/>
      <c r="J701" s="77"/>
      <c r="K701" s="77"/>
      <c r="L701" s="77"/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</row>
    <row r="702" ht="15.75" customHeight="1">
      <c r="A702" s="8"/>
      <c r="B702" s="77"/>
      <c r="C702" s="77"/>
      <c r="D702" s="77"/>
      <c r="E702" s="77"/>
      <c r="F702" s="77"/>
      <c r="G702" s="77"/>
      <c r="H702" s="77"/>
      <c r="I702" s="77"/>
      <c r="J702" s="77"/>
      <c r="K702" s="77"/>
      <c r="L702" s="77"/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</row>
    <row r="703" ht="15.75" customHeight="1">
      <c r="A703" s="8"/>
      <c r="B703" s="77"/>
      <c r="C703" s="77"/>
      <c r="D703" s="77"/>
      <c r="E703" s="77"/>
      <c r="F703" s="77"/>
      <c r="G703" s="77"/>
      <c r="H703" s="77"/>
      <c r="I703" s="77"/>
      <c r="J703" s="77"/>
      <c r="K703" s="77"/>
      <c r="L703" s="77"/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</row>
    <row r="704" ht="15.75" customHeight="1">
      <c r="A704" s="8"/>
      <c r="B704" s="77"/>
      <c r="C704" s="77"/>
      <c r="D704" s="77"/>
      <c r="E704" s="77"/>
      <c r="F704" s="77"/>
      <c r="G704" s="77"/>
      <c r="H704" s="77"/>
      <c r="I704" s="77"/>
      <c r="J704" s="77"/>
      <c r="K704" s="77"/>
      <c r="L704" s="77"/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</row>
    <row r="705" ht="15.75" customHeight="1">
      <c r="A705" s="8"/>
      <c r="B705" s="77"/>
      <c r="C705" s="77"/>
      <c r="D705" s="77"/>
      <c r="E705" s="77"/>
      <c r="F705" s="77"/>
      <c r="G705" s="77"/>
      <c r="H705" s="77"/>
      <c r="I705" s="77"/>
      <c r="J705" s="77"/>
      <c r="K705" s="77"/>
      <c r="L705" s="77"/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</row>
    <row r="706" ht="15.75" customHeight="1">
      <c r="A706" s="8"/>
      <c r="B706" s="77"/>
      <c r="C706" s="77"/>
      <c r="D706" s="77"/>
      <c r="E706" s="77"/>
      <c r="F706" s="77"/>
      <c r="G706" s="77"/>
      <c r="H706" s="77"/>
      <c r="I706" s="77"/>
      <c r="J706" s="77"/>
      <c r="K706" s="77"/>
      <c r="L706" s="77"/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</row>
    <row r="707" ht="15.75" customHeight="1">
      <c r="A707" s="8"/>
      <c r="B707" s="77"/>
      <c r="C707" s="77"/>
      <c r="D707" s="77"/>
      <c r="E707" s="77"/>
      <c r="F707" s="77"/>
      <c r="G707" s="77"/>
      <c r="H707" s="77"/>
      <c r="I707" s="77"/>
      <c r="J707" s="77"/>
      <c r="K707" s="77"/>
      <c r="L707" s="77"/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</row>
    <row r="708" ht="15.75" customHeight="1">
      <c r="A708" s="8"/>
      <c r="B708" s="77"/>
      <c r="C708" s="77"/>
      <c r="D708" s="77"/>
      <c r="E708" s="77"/>
      <c r="F708" s="77"/>
      <c r="G708" s="77"/>
      <c r="H708" s="77"/>
      <c r="I708" s="77"/>
      <c r="J708" s="77"/>
      <c r="K708" s="77"/>
      <c r="L708" s="77"/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</row>
    <row r="709" ht="15.75" customHeight="1">
      <c r="A709" s="8"/>
      <c r="B709" s="77"/>
      <c r="C709" s="77"/>
      <c r="D709" s="77"/>
      <c r="E709" s="77"/>
      <c r="F709" s="77"/>
      <c r="G709" s="77"/>
      <c r="H709" s="77"/>
      <c r="I709" s="77"/>
      <c r="J709" s="77"/>
      <c r="K709" s="77"/>
      <c r="L709" s="77"/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</row>
    <row r="710" ht="15.75" customHeight="1">
      <c r="A710" s="8"/>
      <c r="B710" s="77"/>
      <c r="C710" s="77"/>
      <c r="D710" s="77"/>
      <c r="E710" s="77"/>
      <c r="F710" s="77"/>
      <c r="G710" s="77"/>
      <c r="H710" s="77"/>
      <c r="I710" s="77"/>
      <c r="J710" s="77"/>
      <c r="K710" s="77"/>
      <c r="L710" s="77"/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</row>
    <row r="711" ht="15.75" customHeight="1">
      <c r="A711" s="8"/>
      <c r="B711" s="77"/>
      <c r="C711" s="77"/>
      <c r="D711" s="77"/>
      <c r="E711" s="77"/>
      <c r="F711" s="77"/>
      <c r="G711" s="77"/>
      <c r="H711" s="77"/>
      <c r="I711" s="77"/>
      <c r="J711" s="77"/>
      <c r="K711" s="77"/>
      <c r="L711" s="77"/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</row>
    <row r="712" ht="15.75" customHeight="1">
      <c r="A712" s="8"/>
      <c r="B712" s="77"/>
      <c r="C712" s="77"/>
      <c r="D712" s="77"/>
      <c r="E712" s="77"/>
      <c r="F712" s="77"/>
      <c r="G712" s="77"/>
      <c r="H712" s="77"/>
      <c r="I712" s="77"/>
      <c r="J712" s="77"/>
      <c r="K712" s="77"/>
      <c r="L712" s="77"/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</row>
    <row r="713" ht="15.75" customHeight="1">
      <c r="A713" s="8"/>
      <c r="B713" s="77"/>
      <c r="C713" s="77"/>
      <c r="D713" s="77"/>
      <c r="E713" s="77"/>
      <c r="F713" s="77"/>
      <c r="G713" s="77"/>
      <c r="H713" s="77"/>
      <c r="I713" s="77"/>
      <c r="J713" s="77"/>
      <c r="K713" s="77"/>
      <c r="L713" s="77"/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</row>
    <row r="714" ht="15.75" customHeight="1">
      <c r="A714" s="8"/>
      <c r="B714" s="77"/>
      <c r="C714" s="77"/>
      <c r="D714" s="77"/>
      <c r="E714" s="77"/>
      <c r="F714" s="77"/>
      <c r="G714" s="77"/>
      <c r="H714" s="77"/>
      <c r="I714" s="77"/>
      <c r="J714" s="77"/>
      <c r="K714" s="77"/>
      <c r="L714" s="77"/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</row>
    <row r="715" ht="15.75" customHeight="1">
      <c r="A715" s="8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</row>
    <row r="716" ht="15.75" customHeight="1">
      <c r="A716" s="8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</row>
    <row r="717" ht="15.75" customHeight="1">
      <c r="A717" s="8"/>
      <c r="B717" s="77"/>
      <c r="C717" s="77"/>
      <c r="D717" s="77"/>
      <c r="E717" s="77"/>
      <c r="F717" s="77"/>
      <c r="G717" s="77"/>
      <c r="H717" s="77"/>
      <c r="I717" s="77"/>
      <c r="J717" s="77"/>
      <c r="K717" s="77"/>
      <c r="L717" s="77"/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</row>
    <row r="718" ht="15.75" customHeight="1">
      <c r="A718" s="8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</row>
    <row r="719" ht="15.75" customHeight="1">
      <c r="A719" s="8"/>
      <c r="B719" s="77"/>
      <c r="C719" s="77"/>
      <c r="D719" s="77"/>
      <c r="E719" s="77"/>
      <c r="F719" s="77"/>
      <c r="G719" s="77"/>
      <c r="H719" s="77"/>
      <c r="I719" s="77"/>
      <c r="J719" s="77"/>
      <c r="K719" s="77"/>
      <c r="L719" s="77"/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</row>
    <row r="720" ht="15.75" customHeight="1">
      <c r="A720" s="8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</row>
    <row r="721" ht="15.75" customHeight="1">
      <c r="A721" s="8"/>
      <c r="B721" s="77"/>
      <c r="C721" s="77"/>
      <c r="D721" s="77"/>
      <c r="E721" s="77"/>
      <c r="F721" s="77"/>
      <c r="G721" s="77"/>
      <c r="H721" s="77"/>
      <c r="I721" s="77"/>
      <c r="J721" s="77"/>
      <c r="K721" s="77"/>
      <c r="L721" s="77"/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</row>
    <row r="722" ht="15.75" customHeight="1">
      <c r="A722" s="8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</row>
    <row r="723" ht="15.75" customHeight="1">
      <c r="A723" s="8"/>
      <c r="B723" s="77"/>
      <c r="C723" s="77"/>
      <c r="D723" s="77"/>
      <c r="E723" s="77"/>
      <c r="F723" s="77"/>
      <c r="G723" s="77"/>
      <c r="H723" s="77"/>
      <c r="I723" s="77"/>
      <c r="J723" s="77"/>
      <c r="K723" s="77"/>
      <c r="L723" s="77"/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</row>
    <row r="724" ht="15.75" customHeight="1">
      <c r="A724" s="8"/>
      <c r="B724" s="77"/>
      <c r="C724" s="77"/>
      <c r="D724" s="77"/>
      <c r="E724" s="77"/>
      <c r="F724" s="77"/>
      <c r="G724" s="77"/>
      <c r="H724" s="77"/>
      <c r="I724" s="77"/>
      <c r="J724" s="77"/>
      <c r="K724" s="77"/>
      <c r="L724" s="77"/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</row>
    <row r="725" ht="15.75" customHeight="1">
      <c r="A725" s="8"/>
      <c r="B725" s="77"/>
      <c r="C725" s="77"/>
      <c r="D725" s="77"/>
      <c r="E725" s="77"/>
      <c r="F725" s="77"/>
      <c r="G725" s="77"/>
      <c r="H725" s="77"/>
      <c r="I725" s="77"/>
      <c r="J725" s="77"/>
      <c r="K725" s="77"/>
      <c r="L725" s="77"/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</row>
    <row r="726" ht="15.75" customHeight="1">
      <c r="A726" s="8"/>
      <c r="B726" s="77"/>
      <c r="C726" s="77"/>
      <c r="D726" s="77"/>
      <c r="E726" s="77"/>
      <c r="F726" s="77"/>
      <c r="G726" s="77"/>
      <c r="H726" s="77"/>
      <c r="I726" s="77"/>
      <c r="J726" s="77"/>
      <c r="K726" s="77"/>
      <c r="L726" s="77"/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</row>
    <row r="727" ht="15.75" customHeight="1">
      <c r="A727" s="8"/>
      <c r="B727" s="77"/>
      <c r="C727" s="77"/>
      <c r="D727" s="77"/>
      <c r="E727" s="77"/>
      <c r="F727" s="77"/>
      <c r="G727" s="77"/>
      <c r="H727" s="77"/>
      <c r="I727" s="77"/>
      <c r="J727" s="77"/>
      <c r="K727" s="77"/>
      <c r="L727" s="77"/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</row>
    <row r="728" ht="15.75" customHeight="1">
      <c r="A728" s="8"/>
      <c r="B728" s="77"/>
      <c r="C728" s="77"/>
      <c r="D728" s="77"/>
      <c r="E728" s="77"/>
      <c r="F728" s="77"/>
      <c r="G728" s="77"/>
      <c r="H728" s="77"/>
      <c r="I728" s="77"/>
      <c r="J728" s="77"/>
      <c r="K728" s="77"/>
      <c r="L728" s="77"/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</row>
    <row r="729" ht="15.75" customHeight="1">
      <c r="A729" s="8"/>
      <c r="B729" s="77"/>
      <c r="C729" s="77"/>
      <c r="D729" s="77"/>
      <c r="E729" s="77"/>
      <c r="F729" s="77"/>
      <c r="G729" s="77"/>
      <c r="H729" s="77"/>
      <c r="I729" s="77"/>
      <c r="J729" s="77"/>
      <c r="K729" s="77"/>
      <c r="L729" s="77"/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</row>
    <row r="730" ht="15.75" customHeight="1">
      <c r="A730" s="8"/>
      <c r="B730" s="77"/>
      <c r="C730" s="77"/>
      <c r="D730" s="77"/>
      <c r="E730" s="77"/>
      <c r="F730" s="77"/>
      <c r="G730" s="77"/>
      <c r="H730" s="77"/>
      <c r="I730" s="77"/>
      <c r="J730" s="77"/>
      <c r="K730" s="77"/>
      <c r="L730" s="77"/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</row>
    <row r="731" ht="15.75" customHeight="1">
      <c r="A731" s="8"/>
      <c r="B731" s="77"/>
      <c r="C731" s="77"/>
      <c r="D731" s="77"/>
      <c r="E731" s="77"/>
      <c r="F731" s="77"/>
      <c r="G731" s="77"/>
      <c r="H731" s="77"/>
      <c r="I731" s="77"/>
      <c r="J731" s="77"/>
      <c r="K731" s="77"/>
      <c r="L731" s="77"/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</row>
    <row r="732" ht="15.75" customHeight="1">
      <c r="A732" s="8"/>
      <c r="B732" s="77"/>
      <c r="C732" s="77"/>
      <c r="D732" s="77"/>
      <c r="E732" s="77"/>
      <c r="F732" s="77"/>
      <c r="G732" s="77"/>
      <c r="H732" s="77"/>
      <c r="I732" s="77"/>
      <c r="J732" s="77"/>
      <c r="K732" s="77"/>
      <c r="L732" s="77"/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</row>
    <row r="733" ht="15.75" customHeight="1">
      <c r="A733" s="8"/>
      <c r="B733" s="77"/>
      <c r="C733" s="77"/>
      <c r="D733" s="77"/>
      <c r="E733" s="77"/>
      <c r="F733" s="77"/>
      <c r="G733" s="77"/>
      <c r="H733" s="77"/>
      <c r="I733" s="77"/>
      <c r="J733" s="77"/>
      <c r="K733" s="77"/>
      <c r="L733" s="77"/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</row>
    <row r="734" ht="15.75" customHeight="1">
      <c r="A734" s="8"/>
      <c r="B734" s="77"/>
      <c r="C734" s="77"/>
      <c r="D734" s="77"/>
      <c r="E734" s="77"/>
      <c r="F734" s="77"/>
      <c r="G734" s="77"/>
      <c r="H734" s="77"/>
      <c r="I734" s="77"/>
      <c r="J734" s="77"/>
      <c r="K734" s="77"/>
      <c r="L734" s="77"/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</row>
    <row r="735" ht="15.75" customHeight="1">
      <c r="A735" s="8"/>
      <c r="B735" s="77"/>
      <c r="C735" s="77"/>
      <c r="D735" s="77"/>
      <c r="E735" s="77"/>
      <c r="F735" s="77"/>
      <c r="G735" s="77"/>
      <c r="H735" s="77"/>
      <c r="I735" s="77"/>
      <c r="J735" s="77"/>
      <c r="K735" s="77"/>
      <c r="L735" s="77"/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</row>
    <row r="736" ht="15.75" customHeight="1">
      <c r="A736" s="8"/>
      <c r="B736" s="77"/>
      <c r="C736" s="77"/>
      <c r="D736" s="77"/>
      <c r="E736" s="77"/>
      <c r="F736" s="77"/>
      <c r="G736" s="77"/>
      <c r="H736" s="77"/>
      <c r="I736" s="77"/>
      <c r="J736" s="77"/>
      <c r="K736" s="77"/>
      <c r="L736" s="77"/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</row>
    <row r="737" ht="15.75" customHeight="1">
      <c r="A737" s="8"/>
      <c r="B737" s="77"/>
      <c r="C737" s="77"/>
      <c r="D737" s="77"/>
      <c r="E737" s="77"/>
      <c r="F737" s="77"/>
      <c r="G737" s="77"/>
      <c r="H737" s="77"/>
      <c r="I737" s="77"/>
      <c r="J737" s="77"/>
      <c r="K737" s="77"/>
      <c r="L737" s="77"/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</row>
    <row r="738" ht="15.75" customHeight="1">
      <c r="A738" s="8"/>
      <c r="B738" s="77"/>
      <c r="C738" s="77"/>
      <c r="D738" s="77"/>
      <c r="E738" s="77"/>
      <c r="F738" s="77"/>
      <c r="G738" s="77"/>
      <c r="H738" s="77"/>
      <c r="I738" s="77"/>
      <c r="J738" s="77"/>
      <c r="K738" s="77"/>
      <c r="L738" s="77"/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</row>
    <row r="739" ht="15.75" customHeight="1">
      <c r="A739" s="8"/>
      <c r="B739" s="77"/>
      <c r="C739" s="77"/>
      <c r="D739" s="77"/>
      <c r="E739" s="77"/>
      <c r="F739" s="77"/>
      <c r="G739" s="77"/>
      <c r="H739" s="77"/>
      <c r="I739" s="77"/>
      <c r="J739" s="77"/>
      <c r="K739" s="77"/>
      <c r="L739" s="77"/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</row>
    <row r="740" ht="15.75" customHeight="1">
      <c r="A740" s="8"/>
      <c r="B740" s="77"/>
      <c r="C740" s="77"/>
      <c r="D740" s="77"/>
      <c r="E740" s="77"/>
      <c r="F740" s="77"/>
      <c r="G740" s="77"/>
      <c r="H740" s="77"/>
      <c r="I740" s="77"/>
      <c r="J740" s="77"/>
      <c r="K740" s="77"/>
      <c r="L740" s="77"/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</row>
    <row r="741" ht="15.75" customHeight="1">
      <c r="A741" s="8"/>
      <c r="B741" s="77"/>
      <c r="C741" s="77"/>
      <c r="D741" s="77"/>
      <c r="E741" s="77"/>
      <c r="F741" s="77"/>
      <c r="G741" s="77"/>
      <c r="H741" s="77"/>
      <c r="I741" s="77"/>
      <c r="J741" s="77"/>
      <c r="K741" s="77"/>
      <c r="L741" s="77"/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</row>
    <row r="742" ht="15.75" customHeight="1">
      <c r="A742" s="8"/>
      <c r="B742" s="77"/>
      <c r="C742" s="77"/>
      <c r="D742" s="77"/>
      <c r="E742" s="77"/>
      <c r="F742" s="77"/>
      <c r="G742" s="77"/>
      <c r="H742" s="77"/>
      <c r="I742" s="77"/>
      <c r="J742" s="77"/>
      <c r="K742" s="77"/>
      <c r="L742" s="77"/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</row>
    <row r="743" ht="15.75" customHeight="1">
      <c r="A743" s="8"/>
      <c r="B743" s="77"/>
      <c r="C743" s="77"/>
      <c r="D743" s="77"/>
      <c r="E743" s="77"/>
      <c r="F743" s="77"/>
      <c r="G743" s="77"/>
      <c r="H743" s="77"/>
      <c r="I743" s="77"/>
      <c r="J743" s="77"/>
      <c r="K743" s="77"/>
      <c r="L743" s="77"/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</row>
    <row r="744" ht="15.75" customHeight="1">
      <c r="A744" s="8"/>
      <c r="B744" s="77"/>
      <c r="C744" s="77"/>
      <c r="D744" s="77"/>
      <c r="E744" s="77"/>
      <c r="F744" s="77"/>
      <c r="G744" s="77"/>
      <c r="H744" s="77"/>
      <c r="I744" s="77"/>
      <c r="J744" s="77"/>
      <c r="K744" s="77"/>
      <c r="L744" s="77"/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</row>
    <row r="745" ht="15.75" customHeight="1">
      <c r="A745" s="8"/>
      <c r="B745" s="77"/>
      <c r="C745" s="77"/>
      <c r="D745" s="77"/>
      <c r="E745" s="77"/>
      <c r="F745" s="77"/>
      <c r="G745" s="77"/>
      <c r="H745" s="77"/>
      <c r="I745" s="77"/>
      <c r="J745" s="77"/>
      <c r="K745" s="77"/>
      <c r="L745" s="77"/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</row>
    <row r="746" ht="15.75" customHeight="1">
      <c r="A746" s="8"/>
      <c r="B746" s="77"/>
      <c r="C746" s="77"/>
      <c r="D746" s="77"/>
      <c r="E746" s="77"/>
      <c r="F746" s="77"/>
      <c r="G746" s="77"/>
      <c r="H746" s="77"/>
      <c r="I746" s="77"/>
      <c r="J746" s="77"/>
      <c r="K746" s="77"/>
      <c r="L746" s="77"/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</row>
    <row r="747" ht="15.75" customHeight="1">
      <c r="A747" s="8"/>
      <c r="B747" s="77"/>
      <c r="C747" s="77"/>
      <c r="D747" s="77"/>
      <c r="E747" s="77"/>
      <c r="F747" s="77"/>
      <c r="G747" s="77"/>
      <c r="H747" s="77"/>
      <c r="I747" s="77"/>
      <c r="J747" s="77"/>
      <c r="K747" s="77"/>
      <c r="L747" s="77"/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</row>
    <row r="748" ht="15.75" customHeight="1">
      <c r="A748" s="8"/>
      <c r="B748" s="77"/>
      <c r="C748" s="77"/>
      <c r="D748" s="77"/>
      <c r="E748" s="77"/>
      <c r="F748" s="77"/>
      <c r="G748" s="77"/>
      <c r="H748" s="77"/>
      <c r="I748" s="77"/>
      <c r="J748" s="77"/>
      <c r="K748" s="77"/>
      <c r="L748" s="77"/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</row>
    <row r="749" ht="15.75" customHeight="1">
      <c r="A749" s="8"/>
      <c r="B749" s="77"/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</row>
    <row r="750" ht="15.75" customHeight="1">
      <c r="A750" s="8"/>
      <c r="B750" s="77"/>
      <c r="C750" s="77"/>
      <c r="D750" s="77"/>
      <c r="E750" s="77"/>
      <c r="F750" s="77"/>
      <c r="G750" s="77"/>
      <c r="H750" s="77"/>
      <c r="I750" s="77"/>
      <c r="J750" s="77"/>
      <c r="K750" s="77"/>
      <c r="L750" s="77"/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</row>
    <row r="751" ht="15.75" customHeight="1">
      <c r="A751" s="8"/>
      <c r="B751" s="77"/>
      <c r="C751" s="77"/>
      <c r="D751" s="77"/>
      <c r="E751" s="77"/>
      <c r="F751" s="77"/>
      <c r="G751" s="77"/>
      <c r="H751" s="77"/>
      <c r="I751" s="77"/>
      <c r="J751" s="77"/>
      <c r="K751" s="77"/>
      <c r="L751" s="77"/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</row>
    <row r="752" ht="15.75" customHeight="1">
      <c r="A752" s="8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</row>
    <row r="753" ht="15.75" customHeight="1">
      <c r="A753" s="8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</row>
    <row r="754" ht="15.75" customHeight="1">
      <c r="A754" s="8"/>
      <c r="B754" s="77"/>
      <c r="C754" s="77"/>
      <c r="D754" s="77"/>
      <c r="E754" s="77"/>
      <c r="F754" s="77"/>
      <c r="G754" s="77"/>
      <c r="H754" s="77"/>
      <c r="I754" s="77"/>
      <c r="J754" s="77"/>
      <c r="K754" s="77"/>
      <c r="L754" s="77"/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</row>
    <row r="755" ht="15.75" customHeight="1">
      <c r="A755" s="8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</row>
    <row r="756" ht="15.75" customHeight="1">
      <c r="A756" s="8"/>
      <c r="B756" s="77"/>
      <c r="C756" s="77"/>
      <c r="D756" s="77"/>
      <c r="E756" s="77"/>
      <c r="F756" s="77"/>
      <c r="G756" s="77"/>
      <c r="H756" s="77"/>
      <c r="I756" s="77"/>
      <c r="J756" s="77"/>
      <c r="K756" s="77"/>
      <c r="L756" s="77"/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</row>
    <row r="757" ht="15.75" customHeight="1">
      <c r="A757" s="8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</row>
    <row r="758" ht="15.75" customHeight="1">
      <c r="A758" s="8"/>
      <c r="B758" s="77"/>
      <c r="C758" s="77"/>
      <c r="D758" s="77"/>
      <c r="E758" s="77"/>
      <c r="F758" s="77"/>
      <c r="G758" s="77"/>
      <c r="H758" s="77"/>
      <c r="I758" s="77"/>
      <c r="J758" s="77"/>
      <c r="K758" s="77"/>
      <c r="L758" s="77"/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</row>
    <row r="759" ht="15.75" customHeight="1">
      <c r="A759" s="8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</row>
    <row r="760" ht="15.75" customHeight="1">
      <c r="A760" s="8"/>
      <c r="B760" s="77"/>
      <c r="C760" s="77"/>
      <c r="D760" s="77"/>
      <c r="E760" s="77"/>
      <c r="F760" s="77"/>
      <c r="G760" s="77"/>
      <c r="H760" s="77"/>
      <c r="I760" s="77"/>
      <c r="J760" s="77"/>
      <c r="K760" s="77"/>
      <c r="L760" s="77"/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</row>
    <row r="761" ht="15.75" customHeight="1">
      <c r="A761" s="8"/>
      <c r="B761" s="77"/>
      <c r="C761" s="77"/>
      <c r="D761" s="77"/>
      <c r="E761" s="77"/>
      <c r="F761" s="77"/>
      <c r="G761" s="77"/>
      <c r="H761" s="77"/>
      <c r="I761" s="77"/>
      <c r="J761" s="77"/>
      <c r="K761" s="77"/>
      <c r="L761" s="77"/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</row>
    <row r="762" ht="15.75" customHeight="1">
      <c r="A762" s="8"/>
      <c r="B762" s="77"/>
      <c r="C762" s="77"/>
      <c r="D762" s="77"/>
      <c r="E762" s="77"/>
      <c r="F762" s="77"/>
      <c r="G762" s="77"/>
      <c r="H762" s="77"/>
      <c r="I762" s="77"/>
      <c r="J762" s="77"/>
      <c r="K762" s="77"/>
      <c r="L762" s="77"/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</row>
    <row r="763" ht="15.75" customHeight="1">
      <c r="A763" s="8"/>
      <c r="B763" s="77"/>
      <c r="C763" s="77"/>
      <c r="D763" s="77"/>
      <c r="E763" s="77"/>
      <c r="F763" s="77"/>
      <c r="G763" s="77"/>
      <c r="H763" s="77"/>
      <c r="I763" s="77"/>
      <c r="J763" s="77"/>
      <c r="K763" s="77"/>
      <c r="L763" s="77"/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</row>
    <row r="764" ht="15.75" customHeight="1">
      <c r="A764" s="8"/>
      <c r="B764" s="77"/>
      <c r="C764" s="77"/>
      <c r="D764" s="77"/>
      <c r="E764" s="77"/>
      <c r="F764" s="77"/>
      <c r="G764" s="77"/>
      <c r="H764" s="77"/>
      <c r="I764" s="77"/>
      <c r="J764" s="77"/>
      <c r="K764" s="77"/>
      <c r="L764" s="77"/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</row>
    <row r="765" ht="15.75" customHeight="1">
      <c r="A765" s="8"/>
      <c r="B765" s="77"/>
      <c r="C765" s="77"/>
      <c r="D765" s="77"/>
      <c r="E765" s="77"/>
      <c r="F765" s="77"/>
      <c r="G765" s="77"/>
      <c r="H765" s="77"/>
      <c r="I765" s="77"/>
      <c r="J765" s="77"/>
      <c r="K765" s="77"/>
      <c r="L765" s="77"/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</row>
    <row r="766" ht="15.75" customHeight="1">
      <c r="A766" s="8"/>
      <c r="B766" s="77"/>
      <c r="C766" s="77"/>
      <c r="D766" s="77"/>
      <c r="E766" s="77"/>
      <c r="F766" s="77"/>
      <c r="G766" s="77"/>
      <c r="H766" s="77"/>
      <c r="I766" s="77"/>
      <c r="J766" s="77"/>
      <c r="K766" s="77"/>
      <c r="L766" s="77"/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</row>
    <row r="767" ht="15.75" customHeight="1">
      <c r="A767" s="8"/>
      <c r="B767" s="77"/>
      <c r="C767" s="77"/>
      <c r="D767" s="77"/>
      <c r="E767" s="77"/>
      <c r="F767" s="77"/>
      <c r="G767" s="77"/>
      <c r="H767" s="77"/>
      <c r="I767" s="77"/>
      <c r="J767" s="77"/>
      <c r="K767" s="77"/>
      <c r="L767" s="77"/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</row>
    <row r="768" ht="15.75" customHeight="1">
      <c r="A768" s="8"/>
      <c r="B768" s="77"/>
      <c r="C768" s="77"/>
      <c r="D768" s="77"/>
      <c r="E768" s="77"/>
      <c r="F768" s="77"/>
      <c r="G768" s="77"/>
      <c r="H768" s="77"/>
      <c r="I768" s="77"/>
      <c r="J768" s="77"/>
      <c r="K768" s="77"/>
      <c r="L768" s="77"/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</row>
    <row r="769" ht="15.75" customHeight="1">
      <c r="A769" s="8"/>
      <c r="B769" s="77"/>
      <c r="C769" s="77"/>
      <c r="D769" s="77"/>
      <c r="E769" s="77"/>
      <c r="F769" s="77"/>
      <c r="G769" s="77"/>
      <c r="H769" s="77"/>
      <c r="I769" s="77"/>
      <c r="J769" s="77"/>
      <c r="K769" s="77"/>
      <c r="L769" s="77"/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</row>
    <row r="770" ht="15.75" customHeight="1">
      <c r="A770" s="8"/>
      <c r="B770" s="77"/>
      <c r="C770" s="77"/>
      <c r="D770" s="77"/>
      <c r="E770" s="77"/>
      <c r="F770" s="77"/>
      <c r="G770" s="77"/>
      <c r="H770" s="77"/>
      <c r="I770" s="77"/>
      <c r="J770" s="77"/>
      <c r="K770" s="77"/>
      <c r="L770" s="77"/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</row>
    <row r="771" ht="15.75" customHeight="1">
      <c r="A771" s="8"/>
      <c r="B771" s="77"/>
      <c r="C771" s="77"/>
      <c r="D771" s="77"/>
      <c r="E771" s="77"/>
      <c r="F771" s="77"/>
      <c r="G771" s="77"/>
      <c r="H771" s="77"/>
      <c r="I771" s="77"/>
      <c r="J771" s="77"/>
      <c r="K771" s="77"/>
      <c r="L771" s="77"/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</row>
    <row r="772" ht="15.75" customHeight="1">
      <c r="A772" s="8"/>
      <c r="B772" s="77"/>
      <c r="C772" s="77"/>
      <c r="D772" s="77"/>
      <c r="E772" s="77"/>
      <c r="F772" s="77"/>
      <c r="G772" s="77"/>
      <c r="H772" s="77"/>
      <c r="I772" s="77"/>
      <c r="J772" s="77"/>
      <c r="K772" s="77"/>
      <c r="L772" s="77"/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</row>
    <row r="773" ht="15.75" customHeight="1">
      <c r="A773" s="8"/>
      <c r="B773" s="77"/>
      <c r="C773" s="77"/>
      <c r="D773" s="77"/>
      <c r="E773" s="77"/>
      <c r="F773" s="77"/>
      <c r="G773" s="77"/>
      <c r="H773" s="77"/>
      <c r="I773" s="77"/>
      <c r="J773" s="77"/>
      <c r="K773" s="77"/>
      <c r="L773" s="77"/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</row>
    <row r="774" ht="15.75" customHeight="1">
      <c r="A774" s="8"/>
      <c r="B774" s="77"/>
      <c r="C774" s="77"/>
      <c r="D774" s="77"/>
      <c r="E774" s="77"/>
      <c r="F774" s="77"/>
      <c r="G774" s="77"/>
      <c r="H774" s="77"/>
      <c r="I774" s="77"/>
      <c r="J774" s="77"/>
      <c r="K774" s="77"/>
      <c r="L774" s="77"/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</row>
    <row r="775" ht="15.75" customHeight="1">
      <c r="A775" s="8"/>
      <c r="B775" s="77"/>
      <c r="C775" s="77"/>
      <c r="D775" s="77"/>
      <c r="E775" s="77"/>
      <c r="F775" s="77"/>
      <c r="G775" s="77"/>
      <c r="H775" s="77"/>
      <c r="I775" s="77"/>
      <c r="J775" s="77"/>
      <c r="K775" s="77"/>
      <c r="L775" s="77"/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</row>
    <row r="776" ht="15.75" customHeight="1">
      <c r="A776" s="8"/>
      <c r="B776" s="77"/>
      <c r="C776" s="77"/>
      <c r="D776" s="77"/>
      <c r="E776" s="77"/>
      <c r="F776" s="77"/>
      <c r="G776" s="77"/>
      <c r="H776" s="77"/>
      <c r="I776" s="77"/>
      <c r="J776" s="77"/>
      <c r="K776" s="77"/>
      <c r="L776" s="77"/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</row>
    <row r="777" ht="15.75" customHeight="1">
      <c r="A777" s="8"/>
      <c r="B777" s="77"/>
      <c r="C777" s="77"/>
      <c r="D777" s="77"/>
      <c r="E777" s="77"/>
      <c r="F777" s="77"/>
      <c r="G777" s="77"/>
      <c r="H777" s="77"/>
      <c r="I777" s="77"/>
      <c r="J777" s="77"/>
      <c r="K777" s="77"/>
      <c r="L777" s="77"/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</row>
    <row r="778" ht="15.75" customHeight="1">
      <c r="A778" s="8"/>
      <c r="B778" s="77"/>
      <c r="C778" s="77"/>
      <c r="D778" s="77"/>
      <c r="E778" s="77"/>
      <c r="F778" s="77"/>
      <c r="G778" s="77"/>
      <c r="H778" s="77"/>
      <c r="I778" s="77"/>
      <c r="J778" s="77"/>
      <c r="K778" s="77"/>
      <c r="L778" s="77"/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</row>
    <row r="779" ht="15.75" customHeight="1">
      <c r="A779" s="8"/>
      <c r="B779" s="77"/>
      <c r="C779" s="77"/>
      <c r="D779" s="77"/>
      <c r="E779" s="77"/>
      <c r="F779" s="77"/>
      <c r="G779" s="77"/>
      <c r="H779" s="77"/>
      <c r="I779" s="77"/>
      <c r="J779" s="77"/>
      <c r="K779" s="77"/>
      <c r="L779" s="77"/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</row>
    <row r="780" ht="15.75" customHeight="1">
      <c r="A780" s="8"/>
      <c r="B780" s="77"/>
      <c r="C780" s="77"/>
      <c r="D780" s="77"/>
      <c r="E780" s="77"/>
      <c r="F780" s="77"/>
      <c r="G780" s="77"/>
      <c r="H780" s="77"/>
      <c r="I780" s="77"/>
      <c r="J780" s="77"/>
      <c r="K780" s="77"/>
      <c r="L780" s="77"/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</row>
    <row r="781" ht="15.75" customHeight="1">
      <c r="A781" s="8"/>
      <c r="B781" s="77"/>
      <c r="C781" s="77"/>
      <c r="D781" s="77"/>
      <c r="E781" s="77"/>
      <c r="F781" s="77"/>
      <c r="G781" s="77"/>
      <c r="H781" s="77"/>
      <c r="I781" s="77"/>
      <c r="J781" s="77"/>
      <c r="K781" s="77"/>
      <c r="L781" s="77"/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</row>
    <row r="782" ht="15.75" customHeight="1">
      <c r="A782" s="8"/>
      <c r="B782" s="77"/>
      <c r="C782" s="77"/>
      <c r="D782" s="77"/>
      <c r="E782" s="77"/>
      <c r="F782" s="77"/>
      <c r="G782" s="77"/>
      <c r="H782" s="77"/>
      <c r="I782" s="77"/>
      <c r="J782" s="77"/>
      <c r="K782" s="77"/>
      <c r="L782" s="77"/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</row>
    <row r="783" ht="15.75" customHeight="1">
      <c r="A783" s="8"/>
      <c r="B783" s="77"/>
      <c r="C783" s="77"/>
      <c r="D783" s="77"/>
      <c r="E783" s="77"/>
      <c r="F783" s="77"/>
      <c r="G783" s="77"/>
      <c r="H783" s="77"/>
      <c r="I783" s="77"/>
      <c r="J783" s="77"/>
      <c r="K783" s="77"/>
      <c r="L783" s="77"/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</row>
    <row r="784" ht="15.75" customHeight="1">
      <c r="A784" s="8"/>
      <c r="B784" s="77"/>
      <c r="C784" s="77"/>
      <c r="D784" s="77"/>
      <c r="E784" s="77"/>
      <c r="F784" s="77"/>
      <c r="G784" s="77"/>
      <c r="H784" s="77"/>
      <c r="I784" s="77"/>
      <c r="J784" s="77"/>
      <c r="K784" s="77"/>
      <c r="L784" s="77"/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</row>
    <row r="785" ht="15.75" customHeight="1">
      <c r="A785" s="8"/>
      <c r="B785" s="77"/>
      <c r="C785" s="77"/>
      <c r="D785" s="77"/>
      <c r="E785" s="77"/>
      <c r="F785" s="77"/>
      <c r="G785" s="77"/>
      <c r="H785" s="77"/>
      <c r="I785" s="77"/>
      <c r="J785" s="77"/>
      <c r="K785" s="77"/>
      <c r="L785" s="77"/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</row>
    <row r="786" ht="15.75" customHeight="1">
      <c r="A786" s="8"/>
      <c r="B786" s="77"/>
      <c r="C786" s="77"/>
      <c r="D786" s="77"/>
      <c r="E786" s="77"/>
      <c r="F786" s="77"/>
      <c r="G786" s="77"/>
      <c r="H786" s="77"/>
      <c r="I786" s="77"/>
      <c r="J786" s="77"/>
      <c r="K786" s="77"/>
      <c r="L786" s="77"/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</row>
    <row r="787" ht="15.75" customHeight="1">
      <c r="A787" s="8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</row>
    <row r="788" ht="15.75" customHeight="1">
      <c r="A788" s="8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</row>
    <row r="789" ht="15.75" customHeight="1">
      <c r="A789" s="8"/>
      <c r="B789" s="77"/>
      <c r="C789" s="77"/>
      <c r="D789" s="77"/>
      <c r="E789" s="77"/>
      <c r="F789" s="77"/>
      <c r="G789" s="77"/>
      <c r="H789" s="77"/>
      <c r="I789" s="77"/>
      <c r="J789" s="77"/>
      <c r="K789" s="77"/>
      <c r="L789" s="77"/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</row>
    <row r="790" ht="15.75" customHeight="1">
      <c r="A790" s="8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</row>
    <row r="791" ht="15.75" customHeight="1">
      <c r="A791" s="8"/>
      <c r="B791" s="77"/>
      <c r="C791" s="77"/>
      <c r="D791" s="77"/>
      <c r="E791" s="77"/>
      <c r="F791" s="77"/>
      <c r="G791" s="77"/>
      <c r="H791" s="77"/>
      <c r="I791" s="77"/>
      <c r="J791" s="77"/>
      <c r="K791" s="77"/>
      <c r="L791" s="77"/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</row>
    <row r="792" ht="15.75" customHeight="1">
      <c r="A792" s="8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</row>
    <row r="793" ht="15.75" customHeight="1">
      <c r="A793" s="8"/>
      <c r="B793" s="77"/>
      <c r="C793" s="77"/>
      <c r="D793" s="77"/>
      <c r="E793" s="77"/>
      <c r="F793" s="77"/>
      <c r="G793" s="77"/>
      <c r="H793" s="77"/>
      <c r="I793" s="77"/>
      <c r="J793" s="77"/>
      <c r="K793" s="77"/>
      <c r="L793" s="77"/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</row>
    <row r="794" ht="15.75" customHeight="1">
      <c r="A794" s="8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</row>
    <row r="795" ht="15.75" customHeight="1">
      <c r="A795" s="8"/>
      <c r="B795" s="77"/>
      <c r="C795" s="77"/>
      <c r="D795" s="77"/>
      <c r="E795" s="77"/>
      <c r="F795" s="77"/>
      <c r="G795" s="77"/>
      <c r="H795" s="77"/>
      <c r="I795" s="77"/>
      <c r="J795" s="77"/>
      <c r="K795" s="77"/>
      <c r="L795" s="77"/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</row>
    <row r="796" ht="15.75" customHeight="1">
      <c r="A796" s="8"/>
      <c r="B796" s="77"/>
      <c r="C796" s="77"/>
      <c r="D796" s="77"/>
      <c r="E796" s="77"/>
      <c r="F796" s="77"/>
      <c r="G796" s="77"/>
      <c r="H796" s="77"/>
      <c r="I796" s="77"/>
      <c r="J796" s="77"/>
      <c r="K796" s="77"/>
      <c r="L796" s="77"/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</row>
    <row r="797" ht="15.75" customHeight="1">
      <c r="A797" s="8"/>
      <c r="B797" s="77"/>
      <c r="C797" s="77"/>
      <c r="D797" s="77"/>
      <c r="E797" s="77"/>
      <c r="F797" s="77"/>
      <c r="G797" s="77"/>
      <c r="H797" s="77"/>
      <c r="I797" s="77"/>
      <c r="J797" s="77"/>
      <c r="K797" s="77"/>
      <c r="L797" s="77"/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</row>
    <row r="798" ht="15.75" customHeight="1">
      <c r="A798" s="8"/>
      <c r="B798" s="77"/>
      <c r="C798" s="77"/>
      <c r="D798" s="77"/>
      <c r="E798" s="77"/>
      <c r="F798" s="77"/>
      <c r="G798" s="77"/>
      <c r="H798" s="77"/>
      <c r="I798" s="77"/>
      <c r="J798" s="77"/>
      <c r="K798" s="77"/>
      <c r="L798" s="77"/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</row>
    <row r="799" ht="15.75" customHeight="1">
      <c r="A799" s="8"/>
      <c r="B799" s="77"/>
      <c r="C799" s="77"/>
      <c r="D799" s="77"/>
      <c r="E799" s="77"/>
      <c r="F799" s="77"/>
      <c r="G799" s="77"/>
      <c r="H799" s="77"/>
      <c r="I799" s="77"/>
      <c r="J799" s="77"/>
      <c r="K799" s="77"/>
      <c r="L799" s="77"/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</row>
    <row r="800" ht="15.75" customHeight="1">
      <c r="A800" s="8"/>
      <c r="B800" s="77"/>
      <c r="C800" s="77"/>
      <c r="D800" s="77"/>
      <c r="E800" s="77"/>
      <c r="F800" s="77"/>
      <c r="G800" s="77"/>
      <c r="H800" s="77"/>
      <c r="I800" s="77"/>
      <c r="J800" s="77"/>
      <c r="K800" s="77"/>
      <c r="L800" s="77"/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</row>
    <row r="801" ht="15.75" customHeight="1">
      <c r="A801" s="8"/>
      <c r="B801" s="77"/>
      <c r="C801" s="77"/>
      <c r="D801" s="77"/>
      <c r="E801" s="77"/>
      <c r="F801" s="77"/>
      <c r="G801" s="77"/>
      <c r="H801" s="77"/>
      <c r="I801" s="77"/>
      <c r="J801" s="77"/>
      <c r="K801" s="77"/>
      <c r="L801" s="77"/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</row>
    <row r="802" ht="15.75" customHeight="1">
      <c r="A802" s="8"/>
      <c r="B802" s="77"/>
      <c r="C802" s="77"/>
      <c r="D802" s="77"/>
      <c r="E802" s="77"/>
      <c r="F802" s="77"/>
      <c r="G802" s="77"/>
      <c r="H802" s="77"/>
      <c r="I802" s="77"/>
      <c r="J802" s="77"/>
      <c r="K802" s="77"/>
      <c r="L802" s="77"/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</row>
    <row r="803" ht="15.75" customHeight="1">
      <c r="A803" s="8"/>
      <c r="B803" s="77"/>
      <c r="C803" s="77"/>
      <c r="D803" s="77"/>
      <c r="E803" s="77"/>
      <c r="F803" s="77"/>
      <c r="G803" s="77"/>
      <c r="H803" s="77"/>
      <c r="I803" s="77"/>
      <c r="J803" s="77"/>
      <c r="K803" s="77"/>
      <c r="L803" s="77"/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</row>
    <row r="804" ht="15.75" customHeight="1">
      <c r="A804" s="8"/>
      <c r="B804" s="77"/>
      <c r="C804" s="77"/>
      <c r="D804" s="77"/>
      <c r="E804" s="77"/>
      <c r="F804" s="77"/>
      <c r="G804" s="77"/>
      <c r="H804" s="77"/>
      <c r="I804" s="77"/>
      <c r="J804" s="77"/>
      <c r="K804" s="77"/>
      <c r="L804" s="77"/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</row>
    <row r="805" ht="15.75" customHeight="1">
      <c r="A805" s="8"/>
      <c r="B805" s="77"/>
      <c r="C805" s="77"/>
      <c r="D805" s="77"/>
      <c r="E805" s="77"/>
      <c r="F805" s="77"/>
      <c r="G805" s="77"/>
      <c r="H805" s="77"/>
      <c r="I805" s="77"/>
      <c r="J805" s="77"/>
      <c r="K805" s="77"/>
      <c r="L805" s="77"/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</row>
    <row r="806" ht="15.75" customHeight="1">
      <c r="A806" s="8"/>
      <c r="B806" s="77"/>
      <c r="C806" s="77"/>
      <c r="D806" s="77"/>
      <c r="E806" s="77"/>
      <c r="F806" s="77"/>
      <c r="G806" s="77"/>
      <c r="H806" s="77"/>
      <c r="I806" s="77"/>
      <c r="J806" s="77"/>
      <c r="K806" s="77"/>
      <c r="L806" s="77"/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</row>
    <row r="807" ht="15.75" customHeight="1">
      <c r="A807" s="8"/>
      <c r="B807" s="77"/>
      <c r="C807" s="77"/>
      <c r="D807" s="77"/>
      <c r="E807" s="77"/>
      <c r="F807" s="77"/>
      <c r="G807" s="77"/>
      <c r="H807" s="77"/>
      <c r="I807" s="77"/>
      <c r="J807" s="77"/>
      <c r="K807" s="77"/>
      <c r="L807" s="77"/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</row>
    <row r="808" ht="15.75" customHeight="1">
      <c r="A808" s="8"/>
      <c r="B808" s="77"/>
      <c r="C808" s="77"/>
      <c r="D808" s="77"/>
      <c r="E808" s="77"/>
      <c r="F808" s="77"/>
      <c r="G808" s="77"/>
      <c r="H808" s="77"/>
      <c r="I808" s="77"/>
      <c r="J808" s="77"/>
      <c r="K808" s="77"/>
      <c r="L808" s="77"/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</row>
    <row r="809" ht="15.75" customHeight="1">
      <c r="A809" s="8"/>
      <c r="B809" s="77"/>
      <c r="C809" s="77"/>
      <c r="D809" s="77"/>
      <c r="E809" s="77"/>
      <c r="F809" s="77"/>
      <c r="G809" s="77"/>
      <c r="H809" s="77"/>
      <c r="I809" s="77"/>
      <c r="J809" s="77"/>
      <c r="K809" s="77"/>
      <c r="L809" s="77"/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</row>
    <row r="810" ht="15.75" customHeight="1">
      <c r="A810" s="8"/>
      <c r="B810" s="77"/>
      <c r="C810" s="77"/>
      <c r="D810" s="77"/>
      <c r="E810" s="77"/>
      <c r="F810" s="77"/>
      <c r="G810" s="77"/>
      <c r="H810" s="77"/>
      <c r="I810" s="77"/>
      <c r="J810" s="77"/>
      <c r="K810" s="77"/>
      <c r="L810" s="77"/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</row>
    <row r="811" ht="15.75" customHeight="1">
      <c r="A811" s="8"/>
      <c r="B811" s="77"/>
      <c r="C811" s="77"/>
      <c r="D811" s="77"/>
      <c r="E811" s="77"/>
      <c r="F811" s="77"/>
      <c r="G811" s="77"/>
      <c r="H811" s="77"/>
      <c r="I811" s="77"/>
      <c r="J811" s="77"/>
      <c r="K811" s="77"/>
      <c r="L811" s="77"/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</row>
    <row r="812" ht="15.75" customHeight="1">
      <c r="A812" s="8"/>
      <c r="B812" s="77"/>
      <c r="C812" s="77"/>
      <c r="D812" s="77"/>
      <c r="E812" s="77"/>
      <c r="F812" s="77"/>
      <c r="G812" s="77"/>
      <c r="H812" s="77"/>
      <c r="I812" s="77"/>
      <c r="J812" s="77"/>
      <c r="K812" s="77"/>
      <c r="L812" s="77"/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</row>
    <row r="813" ht="15.75" customHeight="1">
      <c r="A813" s="8"/>
      <c r="B813" s="77"/>
      <c r="C813" s="77"/>
      <c r="D813" s="77"/>
      <c r="E813" s="77"/>
      <c r="F813" s="77"/>
      <c r="G813" s="77"/>
      <c r="H813" s="77"/>
      <c r="I813" s="77"/>
      <c r="J813" s="77"/>
      <c r="K813" s="77"/>
      <c r="L813" s="77"/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</row>
    <row r="814" ht="15.75" customHeight="1">
      <c r="A814" s="8"/>
      <c r="B814" s="77"/>
      <c r="C814" s="77"/>
      <c r="D814" s="77"/>
      <c r="E814" s="77"/>
      <c r="F814" s="77"/>
      <c r="G814" s="77"/>
      <c r="H814" s="77"/>
      <c r="I814" s="77"/>
      <c r="J814" s="77"/>
      <c r="K814" s="77"/>
      <c r="L814" s="77"/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</row>
    <row r="815" ht="15.75" customHeight="1">
      <c r="A815" s="8"/>
      <c r="B815" s="77"/>
      <c r="C815" s="77"/>
      <c r="D815" s="77"/>
      <c r="E815" s="77"/>
      <c r="F815" s="77"/>
      <c r="G815" s="77"/>
      <c r="H815" s="77"/>
      <c r="I815" s="77"/>
      <c r="J815" s="77"/>
      <c r="K815" s="77"/>
      <c r="L815" s="77"/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</row>
    <row r="816" ht="15.75" customHeight="1">
      <c r="A816" s="8"/>
      <c r="B816" s="77"/>
      <c r="C816" s="77"/>
      <c r="D816" s="77"/>
      <c r="E816" s="77"/>
      <c r="F816" s="77"/>
      <c r="G816" s="77"/>
      <c r="H816" s="77"/>
      <c r="I816" s="77"/>
      <c r="J816" s="77"/>
      <c r="K816" s="77"/>
      <c r="L816" s="77"/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</row>
    <row r="817" ht="15.75" customHeight="1">
      <c r="A817" s="8"/>
      <c r="B817" s="77"/>
      <c r="C817" s="77"/>
      <c r="D817" s="77"/>
      <c r="E817" s="77"/>
      <c r="F817" s="77"/>
      <c r="G817" s="77"/>
      <c r="H817" s="77"/>
      <c r="I817" s="77"/>
      <c r="J817" s="77"/>
      <c r="K817" s="77"/>
      <c r="L817" s="77"/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</row>
    <row r="818" ht="15.75" customHeight="1">
      <c r="A818" s="8"/>
      <c r="B818" s="77"/>
      <c r="C818" s="77"/>
      <c r="D818" s="77"/>
      <c r="E818" s="77"/>
      <c r="F818" s="77"/>
      <c r="G818" s="77"/>
      <c r="H818" s="77"/>
      <c r="I818" s="77"/>
      <c r="J818" s="77"/>
      <c r="K818" s="77"/>
      <c r="L818" s="77"/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</row>
    <row r="819" ht="15.75" customHeight="1">
      <c r="A819" s="8"/>
      <c r="B819" s="77"/>
      <c r="C819" s="77"/>
      <c r="D819" s="77"/>
      <c r="E819" s="77"/>
      <c r="F819" s="77"/>
      <c r="G819" s="77"/>
      <c r="H819" s="77"/>
      <c r="I819" s="77"/>
      <c r="J819" s="77"/>
      <c r="K819" s="77"/>
      <c r="L819" s="77"/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</row>
    <row r="820" ht="15.75" customHeight="1">
      <c r="A820" s="8"/>
      <c r="B820" s="77"/>
      <c r="C820" s="77"/>
      <c r="D820" s="77"/>
      <c r="E820" s="77"/>
      <c r="F820" s="77"/>
      <c r="G820" s="77"/>
      <c r="H820" s="77"/>
      <c r="I820" s="77"/>
      <c r="J820" s="77"/>
      <c r="K820" s="77"/>
      <c r="L820" s="77"/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</row>
    <row r="821" ht="15.75" customHeight="1">
      <c r="A821" s="8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</row>
    <row r="822" ht="15.75" customHeight="1">
      <c r="A822" s="8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</row>
    <row r="823" ht="15.75" customHeight="1">
      <c r="A823" s="8"/>
      <c r="B823" s="77"/>
      <c r="C823" s="77"/>
      <c r="D823" s="77"/>
      <c r="E823" s="77"/>
      <c r="F823" s="77"/>
      <c r="G823" s="77"/>
      <c r="H823" s="77"/>
      <c r="I823" s="77"/>
      <c r="J823" s="77"/>
      <c r="K823" s="77"/>
      <c r="L823" s="77"/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</row>
    <row r="824" ht="15.75" customHeight="1">
      <c r="A824" s="8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</row>
    <row r="825" ht="15.75" customHeight="1">
      <c r="A825" s="8"/>
      <c r="B825" s="77"/>
      <c r="C825" s="77"/>
      <c r="D825" s="77"/>
      <c r="E825" s="77"/>
      <c r="F825" s="77"/>
      <c r="G825" s="77"/>
      <c r="H825" s="77"/>
      <c r="I825" s="77"/>
      <c r="J825" s="77"/>
      <c r="K825" s="77"/>
      <c r="L825" s="77"/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</row>
    <row r="826" ht="15.75" customHeight="1">
      <c r="A826" s="8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</row>
    <row r="827" ht="15.75" customHeight="1">
      <c r="A827" s="8"/>
      <c r="B827" s="77"/>
      <c r="C827" s="77"/>
      <c r="D827" s="77"/>
      <c r="E827" s="77"/>
      <c r="F827" s="77"/>
      <c r="G827" s="77"/>
      <c r="H827" s="77"/>
      <c r="I827" s="77"/>
      <c r="J827" s="77"/>
      <c r="K827" s="77"/>
      <c r="L827" s="77"/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</row>
    <row r="828" ht="15.75" customHeight="1">
      <c r="A828" s="8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</row>
    <row r="829" ht="15.75" customHeight="1">
      <c r="A829" s="8"/>
      <c r="B829" s="77"/>
      <c r="C829" s="77"/>
      <c r="D829" s="77"/>
      <c r="E829" s="77"/>
      <c r="F829" s="77"/>
      <c r="G829" s="77"/>
      <c r="H829" s="77"/>
      <c r="I829" s="77"/>
      <c r="J829" s="77"/>
      <c r="K829" s="77"/>
      <c r="L829" s="77"/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</row>
    <row r="830" ht="15.75" customHeight="1">
      <c r="A830" s="8"/>
      <c r="B830" s="77"/>
      <c r="C830" s="77"/>
      <c r="D830" s="77"/>
      <c r="E830" s="77"/>
      <c r="F830" s="77"/>
      <c r="G830" s="77"/>
      <c r="H830" s="77"/>
      <c r="I830" s="77"/>
      <c r="J830" s="77"/>
      <c r="K830" s="77"/>
      <c r="L830" s="77"/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</row>
    <row r="831" ht="15.75" customHeight="1">
      <c r="A831" s="8"/>
      <c r="B831" s="77"/>
      <c r="C831" s="77"/>
      <c r="D831" s="77"/>
      <c r="E831" s="77"/>
      <c r="F831" s="77"/>
      <c r="G831" s="77"/>
      <c r="H831" s="77"/>
      <c r="I831" s="77"/>
      <c r="J831" s="77"/>
      <c r="K831" s="77"/>
      <c r="L831" s="77"/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</row>
    <row r="832" ht="15.75" customHeight="1">
      <c r="A832" s="8"/>
      <c r="B832" s="77"/>
      <c r="C832" s="77"/>
      <c r="D832" s="77"/>
      <c r="E832" s="77"/>
      <c r="F832" s="77"/>
      <c r="G832" s="77"/>
      <c r="H832" s="77"/>
      <c r="I832" s="77"/>
      <c r="J832" s="77"/>
      <c r="K832" s="77"/>
      <c r="L832" s="77"/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</row>
    <row r="833" ht="15.75" customHeight="1">
      <c r="A833" s="8"/>
      <c r="B833" s="77"/>
      <c r="C833" s="77"/>
      <c r="D833" s="77"/>
      <c r="E833" s="77"/>
      <c r="F833" s="77"/>
      <c r="G833" s="77"/>
      <c r="H833" s="77"/>
      <c r="I833" s="77"/>
      <c r="J833" s="77"/>
      <c r="K833" s="77"/>
      <c r="L833" s="77"/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</row>
    <row r="834" ht="15.75" customHeight="1">
      <c r="A834" s="8"/>
      <c r="B834" s="77"/>
      <c r="C834" s="77"/>
      <c r="D834" s="77"/>
      <c r="E834" s="77"/>
      <c r="F834" s="77"/>
      <c r="G834" s="77"/>
      <c r="H834" s="77"/>
      <c r="I834" s="77"/>
      <c r="J834" s="77"/>
      <c r="K834" s="77"/>
      <c r="L834" s="77"/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</row>
    <row r="835" ht="15.75" customHeight="1">
      <c r="A835" s="8"/>
      <c r="B835" s="77"/>
      <c r="C835" s="77"/>
      <c r="D835" s="77"/>
      <c r="E835" s="77"/>
      <c r="F835" s="77"/>
      <c r="G835" s="77"/>
      <c r="H835" s="77"/>
      <c r="I835" s="77"/>
      <c r="J835" s="77"/>
      <c r="K835" s="77"/>
      <c r="L835" s="77"/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</row>
    <row r="836" ht="15.75" customHeight="1">
      <c r="A836" s="8"/>
      <c r="B836" s="77"/>
      <c r="C836" s="77"/>
      <c r="D836" s="77"/>
      <c r="E836" s="77"/>
      <c r="F836" s="77"/>
      <c r="G836" s="77"/>
      <c r="H836" s="77"/>
      <c r="I836" s="77"/>
      <c r="J836" s="77"/>
      <c r="K836" s="77"/>
      <c r="L836" s="77"/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</row>
    <row r="837" ht="15.75" customHeight="1">
      <c r="A837" s="8"/>
      <c r="B837" s="77"/>
      <c r="C837" s="77"/>
      <c r="D837" s="77"/>
      <c r="E837" s="77"/>
      <c r="F837" s="77"/>
      <c r="G837" s="77"/>
      <c r="H837" s="77"/>
      <c r="I837" s="77"/>
      <c r="J837" s="77"/>
      <c r="K837" s="77"/>
      <c r="L837" s="77"/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</row>
    <row r="838" ht="15.75" customHeight="1">
      <c r="A838" s="8"/>
      <c r="B838" s="77"/>
      <c r="C838" s="77"/>
      <c r="D838" s="77"/>
      <c r="E838" s="77"/>
      <c r="F838" s="77"/>
      <c r="G838" s="77"/>
      <c r="H838" s="77"/>
      <c r="I838" s="77"/>
      <c r="J838" s="77"/>
      <c r="K838" s="77"/>
      <c r="L838" s="77"/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</row>
    <row r="839" ht="15.75" customHeight="1">
      <c r="A839" s="8"/>
      <c r="B839" s="77"/>
      <c r="C839" s="77"/>
      <c r="D839" s="77"/>
      <c r="E839" s="77"/>
      <c r="F839" s="77"/>
      <c r="G839" s="77"/>
      <c r="H839" s="77"/>
      <c r="I839" s="77"/>
      <c r="J839" s="77"/>
      <c r="K839" s="77"/>
      <c r="L839" s="77"/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</row>
    <row r="840" ht="15.75" customHeight="1">
      <c r="A840" s="8"/>
      <c r="B840" s="77"/>
      <c r="C840" s="77"/>
      <c r="D840" s="77"/>
      <c r="E840" s="77"/>
      <c r="F840" s="77"/>
      <c r="G840" s="77"/>
      <c r="H840" s="77"/>
      <c r="I840" s="77"/>
      <c r="J840" s="77"/>
      <c r="K840" s="77"/>
      <c r="L840" s="77"/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</row>
    <row r="841" ht="15.75" customHeight="1">
      <c r="A841" s="8"/>
      <c r="B841" s="77"/>
      <c r="C841" s="77"/>
      <c r="D841" s="77"/>
      <c r="E841" s="77"/>
      <c r="F841" s="77"/>
      <c r="G841" s="77"/>
      <c r="H841" s="77"/>
      <c r="I841" s="77"/>
      <c r="J841" s="77"/>
      <c r="K841" s="77"/>
      <c r="L841" s="77"/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</row>
    <row r="842" ht="15.75" customHeight="1">
      <c r="A842" s="8"/>
      <c r="B842" s="77"/>
      <c r="C842" s="77"/>
      <c r="D842" s="77"/>
      <c r="E842" s="77"/>
      <c r="F842" s="77"/>
      <c r="G842" s="77"/>
      <c r="H842" s="77"/>
      <c r="I842" s="77"/>
      <c r="J842" s="77"/>
      <c r="K842" s="77"/>
      <c r="L842" s="77"/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</row>
    <row r="843" ht="15.75" customHeight="1">
      <c r="A843" s="8"/>
      <c r="B843" s="77"/>
      <c r="C843" s="77"/>
      <c r="D843" s="77"/>
      <c r="E843" s="77"/>
      <c r="F843" s="77"/>
      <c r="G843" s="77"/>
      <c r="H843" s="77"/>
      <c r="I843" s="77"/>
      <c r="J843" s="77"/>
      <c r="K843" s="77"/>
      <c r="L843" s="77"/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</row>
    <row r="844" ht="15.75" customHeight="1">
      <c r="A844" s="8"/>
      <c r="B844" s="77"/>
      <c r="C844" s="77"/>
      <c r="D844" s="77"/>
      <c r="E844" s="77"/>
      <c r="F844" s="77"/>
      <c r="G844" s="77"/>
      <c r="H844" s="77"/>
      <c r="I844" s="77"/>
      <c r="J844" s="77"/>
      <c r="K844" s="77"/>
      <c r="L844" s="77"/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</row>
    <row r="845" ht="15.75" customHeight="1">
      <c r="A845" s="8"/>
      <c r="B845" s="77"/>
      <c r="C845" s="77"/>
      <c r="D845" s="77"/>
      <c r="E845" s="77"/>
      <c r="F845" s="77"/>
      <c r="G845" s="77"/>
      <c r="H845" s="77"/>
      <c r="I845" s="77"/>
      <c r="J845" s="77"/>
      <c r="K845" s="77"/>
      <c r="L845" s="77"/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</row>
    <row r="846" ht="15.75" customHeight="1">
      <c r="A846" s="8"/>
      <c r="B846" s="77"/>
      <c r="C846" s="77"/>
      <c r="D846" s="77"/>
      <c r="E846" s="77"/>
      <c r="F846" s="77"/>
      <c r="G846" s="77"/>
      <c r="H846" s="77"/>
      <c r="I846" s="77"/>
      <c r="J846" s="77"/>
      <c r="K846" s="77"/>
      <c r="L846" s="77"/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</row>
    <row r="847" ht="15.75" customHeight="1">
      <c r="A847" s="8"/>
      <c r="B847" s="77"/>
      <c r="C847" s="77"/>
      <c r="D847" s="77"/>
      <c r="E847" s="77"/>
      <c r="F847" s="77"/>
      <c r="G847" s="77"/>
      <c r="H847" s="77"/>
      <c r="I847" s="77"/>
      <c r="J847" s="77"/>
      <c r="K847" s="77"/>
      <c r="L847" s="77"/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</row>
    <row r="848" ht="15.75" customHeight="1">
      <c r="A848" s="8"/>
      <c r="B848" s="77"/>
      <c r="C848" s="77"/>
      <c r="D848" s="77"/>
      <c r="E848" s="77"/>
      <c r="F848" s="77"/>
      <c r="G848" s="77"/>
      <c r="H848" s="77"/>
      <c r="I848" s="77"/>
      <c r="J848" s="77"/>
      <c r="K848" s="77"/>
      <c r="L848" s="77"/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</row>
    <row r="849" ht="15.75" customHeight="1">
      <c r="A849" s="8"/>
      <c r="B849" s="77"/>
      <c r="C849" s="77"/>
      <c r="D849" s="77"/>
      <c r="E849" s="77"/>
      <c r="F849" s="77"/>
      <c r="G849" s="77"/>
      <c r="H849" s="77"/>
      <c r="I849" s="77"/>
      <c r="J849" s="77"/>
      <c r="K849" s="77"/>
      <c r="L849" s="77"/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</row>
    <row r="850" ht="15.75" customHeight="1">
      <c r="A850" s="8"/>
      <c r="B850" s="77"/>
      <c r="C850" s="77"/>
      <c r="D850" s="77"/>
      <c r="E850" s="77"/>
      <c r="F850" s="77"/>
      <c r="G850" s="77"/>
      <c r="H850" s="77"/>
      <c r="I850" s="77"/>
      <c r="J850" s="77"/>
      <c r="K850" s="77"/>
      <c r="L850" s="77"/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</row>
    <row r="851" ht="15.75" customHeight="1">
      <c r="A851" s="8"/>
      <c r="B851" s="77"/>
      <c r="C851" s="77"/>
      <c r="D851" s="77"/>
      <c r="E851" s="77"/>
      <c r="F851" s="77"/>
      <c r="G851" s="77"/>
      <c r="H851" s="77"/>
      <c r="I851" s="77"/>
      <c r="J851" s="77"/>
      <c r="K851" s="77"/>
      <c r="L851" s="77"/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</row>
    <row r="852" ht="15.75" customHeight="1">
      <c r="A852" s="8"/>
      <c r="B852" s="77"/>
      <c r="C852" s="77"/>
      <c r="D852" s="77"/>
      <c r="E852" s="77"/>
      <c r="F852" s="77"/>
      <c r="G852" s="77"/>
      <c r="H852" s="77"/>
      <c r="I852" s="77"/>
      <c r="J852" s="77"/>
      <c r="K852" s="77"/>
      <c r="L852" s="77"/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</row>
    <row r="853" ht="15.75" customHeight="1">
      <c r="A853" s="8"/>
      <c r="B853" s="77"/>
      <c r="C853" s="77"/>
      <c r="D853" s="77"/>
      <c r="E853" s="77"/>
      <c r="F853" s="77"/>
      <c r="G853" s="77"/>
      <c r="H853" s="77"/>
      <c r="I853" s="77"/>
      <c r="J853" s="77"/>
      <c r="K853" s="77"/>
      <c r="L853" s="77"/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</row>
    <row r="854" ht="15.75" customHeight="1">
      <c r="A854" s="8"/>
      <c r="B854" s="77"/>
      <c r="C854" s="77"/>
      <c r="D854" s="77"/>
      <c r="E854" s="77"/>
      <c r="F854" s="77"/>
      <c r="G854" s="77"/>
      <c r="H854" s="77"/>
      <c r="I854" s="77"/>
      <c r="J854" s="77"/>
      <c r="K854" s="77"/>
      <c r="L854" s="77"/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</row>
    <row r="855" ht="15.75" customHeight="1">
      <c r="A855" s="8"/>
      <c r="B855" s="77"/>
      <c r="C855" s="77"/>
      <c r="D855" s="77"/>
      <c r="E855" s="77"/>
      <c r="F855" s="77"/>
      <c r="G855" s="77"/>
      <c r="H855" s="77"/>
      <c r="I855" s="77"/>
      <c r="J855" s="77"/>
      <c r="K855" s="77"/>
      <c r="L855" s="77"/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</row>
    <row r="856" ht="15.75" customHeight="1">
      <c r="A856" s="8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</row>
    <row r="857" ht="15.75" customHeight="1">
      <c r="A857" s="8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</row>
    <row r="858" ht="15.75" customHeight="1">
      <c r="A858" s="8"/>
      <c r="B858" s="77"/>
      <c r="C858" s="77"/>
      <c r="D858" s="77"/>
      <c r="E858" s="77"/>
      <c r="F858" s="77"/>
      <c r="G858" s="77"/>
      <c r="H858" s="77"/>
      <c r="I858" s="77"/>
      <c r="J858" s="77"/>
      <c r="K858" s="77"/>
      <c r="L858" s="77"/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</row>
    <row r="859" ht="15.75" customHeight="1">
      <c r="A859" s="8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</row>
    <row r="860" ht="15.75" customHeight="1">
      <c r="A860" s="8"/>
      <c r="B860" s="77"/>
      <c r="C860" s="77"/>
      <c r="D860" s="77"/>
      <c r="E860" s="77"/>
      <c r="F860" s="77"/>
      <c r="G860" s="77"/>
      <c r="H860" s="77"/>
      <c r="I860" s="77"/>
      <c r="J860" s="77"/>
      <c r="K860" s="77"/>
      <c r="L860" s="77"/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</row>
    <row r="861" ht="15.75" customHeight="1">
      <c r="A861" s="8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</row>
    <row r="862" ht="15.75" customHeight="1">
      <c r="A862" s="8"/>
      <c r="B862" s="77"/>
      <c r="C862" s="77"/>
      <c r="D862" s="77"/>
      <c r="E862" s="77"/>
      <c r="F862" s="77"/>
      <c r="G862" s="77"/>
      <c r="H862" s="77"/>
      <c r="I862" s="77"/>
      <c r="J862" s="77"/>
      <c r="K862" s="77"/>
      <c r="L862" s="77"/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</row>
    <row r="863" ht="15.75" customHeight="1">
      <c r="A863" s="8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</row>
    <row r="864" ht="15.75" customHeight="1">
      <c r="A864" s="8"/>
      <c r="B864" s="77"/>
      <c r="C864" s="77"/>
      <c r="D864" s="77"/>
      <c r="E864" s="77"/>
      <c r="F864" s="77"/>
      <c r="G864" s="77"/>
      <c r="H864" s="77"/>
      <c r="I864" s="77"/>
      <c r="J864" s="77"/>
      <c r="K864" s="77"/>
      <c r="L864" s="77"/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</row>
    <row r="865" ht="15.75" customHeight="1">
      <c r="A865" s="8"/>
      <c r="B865" s="77"/>
      <c r="C865" s="77"/>
      <c r="D865" s="77"/>
      <c r="E865" s="77"/>
      <c r="F865" s="77"/>
      <c r="G865" s="77"/>
      <c r="H865" s="77"/>
      <c r="I865" s="77"/>
      <c r="J865" s="77"/>
      <c r="K865" s="77"/>
      <c r="L865" s="77"/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</row>
    <row r="866" ht="15.75" customHeight="1">
      <c r="A866" s="8"/>
      <c r="B866" s="77"/>
      <c r="C866" s="77"/>
      <c r="D866" s="77"/>
      <c r="E866" s="77"/>
      <c r="F866" s="77"/>
      <c r="G866" s="77"/>
      <c r="H866" s="77"/>
      <c r="I866" s="77"/>
      <c r="J866" s="77"/>
      <c r="K866" s="77"/>
      <c r="L866" s="77"/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</row>
    <row r="867" ht="15.75" customHeight="1">
      <c r="A867" s="8"/>
      <c r="B867" s="77"/>
      <c r="C867" s="77"/>
      <c r="D867" s="77"/>
      <c r="E867" s="77"/>
      <c r="F867" s="77"/>
      <c r="G867" s="77"/>
      <c r="H867" s="77"/>
      <c r="I867" s="77"/>
      <c r="J867" s="77"/>
      <c r="K867" s="77"/>
      <c r="L867" s="77"/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</row>
    <row r="868" ht="15.75" customHeight="1">
      <c r="A868" s="8"/>
      <c r="B868" s="77"/>
      <c r="C868" s="77"/>
      <c r="D868" s="77"/>
      <c r="E868" s="77"/>
      <c r="F868" s="77"/>
      <c r="G868" s="77"/>
      <c r="H868" s="77"/>
      <c r="I868" s="77"/>
      <c r="J868" s="77"/>
      <c r="K868" s="77"/>
      <c r="L868" s="77"/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</row>
    <row r="869" ht="15.75" customHeight="1">
      <c r="A869" s="8"/>
      <c r="B869" s="77"/>
      <c r="C869" s="77"/>
      <c r="D869" s="77"/>
      <c r="E869" s="77"/>
      <c r="F869" s="77"/>
      <c r="G869" s="77"/>
      <c r="H869" s="77"/>
      <c r="I869" s="77"/>
      <c r="J869" s="77"/>
      <c r="K869" s="77"/>
      <c r="L869" s="77"/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</row>
    <row r="870" ht="15.75" customHeight="1">
      <c r="A870" s="8"/>
      <c r="B870" s="77"/>
      <c r="C870" s="77"/>
      <c r="D870" s="77"/>
      <c r="E870" s="77"/>
      <c r="F870" s="77"/>
      <c r="G870" s="77"/>
      <c r="H870" s="77"/>
      <c r="I870" s="77"/>
      <c r="J870" s="77"/>
      <c r="K870" s="77"/>
      <c r="L870" s="77"/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</row>
    <row r="871" ht="15.75" customHeight="1">
      <c r="A871" s="8"/>
      <c r="B871" s="77"/>
      <c r="C871" s="77"/>
      <c r="D871" s="77"/>
      <c r="E871" s="77"/>
      <c r="F871" s="77"/>
      <c r="G871" s="77"/>
      <c r="H871" s="77"/>
      <c r="I871" s="77"/>
      <c r="J871" s="77"/>
      <c r="K871" s="77"/>
      <c r="L871" s="77"/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</row>
    <row r="872" ht="15.75" customHeight="1">
      <c r="A872" s="8"/>
      <c r="B872" s="77"/>
      <c r="C872" s="77"/>
      <c r="D872" s="77"/>
      <c r="E872" s="77"/>
      <c r="F872" s="77"/>
      <c r="G872" s="77"/>
      <c r="H872" s="77"/>
      <c r="I872" s="77"/>
      <c r="J872" s="77"/>
      <c r="K872" s="77"/>
      <c r="L872" s="77"/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</row>
    <row r="873" ht="15.75" customHeight="1">
      <c r="A873" s="8"/>
      <c r="B873" s="77"/>
      <c r="C873" s="77"/>
      <c r="D873" s="77"/>
      <c r="E873" s="77"/>
      <c r="F873" s="77"/>
      <c r="G873" s="77"/>
      <c r="H873" s="77"/>
      <c r="I873" s="77"/>
      <c r="J873" s="77"/>
      <c r="K873" s="77"/>
      <c r="L873" s="77"/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</row>
    <row r="874" ht="15.75" customHeight="1">
      <c r="A874" s="8"/>
      <c r="B874" s="77"/>
      <c r="C874" s="77"/>
      <c r="D874" s="77"/>
      <c r="E874" s="77"/>
      <c r="F874" s="77"/>
      <c r="G874" s="77"/>
      <c r="H874" s="77"/>
      <c r="I874" s="77"/>
      <c r="J874" s="77"/>
      <c r="K874" s="77"/>
      <c r="L874" s="77"/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</row>
    <row r="875" ht="15.75" customHeight="1">
      <c r="A875" s="8"/>
      <c r="B875" s="77"/>
      <c r="C875" s="77"/>
      <c r="D875" s="77"/>
      <c r="E875" s="77"/>
      <c r="F875" s="77"/>
      <c r="G875" s="77"/>
      <c r="H875" s="77"/>
      <c r="I875" s="77"/>
      <c r="J875" s="77"/>
      <c r="K875" s="77"/>
      <c r="L875" s="77"/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</row>
    <row r="876" ht="15.75" customHeight="1">
      <c r="A876" s="8"/>
      <c r="B876" s="77"/>
      <c r="C876" s="77"/>
      <c r="D876" s="77"/>
      <c r="E876" s="77"/>
      <c r="F876" s="77"/>
      <c r="G876" s="77"/>
      <c r="H876" s="77"/>
      <c r="I876" s="77"/>
      <c r="J876" s="77"/>
      <c r="K876" s="77"/>
      <c r="L876" s="77"/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</row>
    <row r="877" ht="15.75" customHeight="1">
      <c r="A877" s="8"/>
      <c r="B877" s="77"/>
      <c r="C877" s="77"/>
      <c r="D877" s="77"/>
      <c r="E877" s="77"/>
      <c r="F877" s="77"/>
      <c r="G877" s="77"/>
      <c r="H877" s="77"/>
      <c r="I877" s="77"/>
      <c r="J877" s="77"/>
      <c r="K877" s="77"/>
      <c r="L877" s="77"/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</row>
    <row r="878" ht="15.75" customHeight="1">
      <c r="A878" s="8"/>
      <c r="B878" s="77"/>
      <c r="C878" s="77"/>
      <c r="D878" s="77"/>
      <c r="E878" s="77"/>
      <c r="F878" s="77"/>
      <c r="G878" s="77"/>
      <c r="H878" s="77"/>
      <c r="I878" s="77"/>
      <c r="J878" s="77"/>
      <c r="K878" s="77"/>
      <c r="L878" s="77"/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</row>
    <row r="879" ht="15.75" customHeight="1">
      <c r="A879" s="8"/>
      <c r="B879" s="77"/>
      <c r="C879" s="77"/>
      <c r="D879" s="77"/>
      <c r="E879" s="77"/>
      <c r="F879" s="77"/>
      <c r="G879" s="77"/>
      <c r="H879" s="77"/>
      <c r="I879" s="77"/>
      <c r="J879" s="77"/>
      <c r="K879" s="77"/>
      <c r="L879" s="77"/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</row>
    <row r="880" ht="15.75" customHeight="1">
      <c r="A880" s="8"/>
      <c r="B880" s="77"/>
      <c r="C880" s="77"/>
      <c r="D880" s="77"/>
      <c r="E880" s="77"/>
      <c r="F880" s="77"/>
      <c r="G880" s="77"/>
      <c r="H880" s="77"/>
      <c r="I880" s="77"/>
      <c r="J880" s="77"/>
      <c r="K880" s="77"/>
      <c r="L880" s="77"/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</row>
    <row r="881" ht="15.75" customHeight="1">
      <c r="A881" s="8"/>
      <c r="B881" s="77"/>
      <c r="C881" s="77"/>
      <c r="D881" s="77"/>
      <c r="E881" s="77"/>
      <c r="F881" s="77"/>
      <c r="G881" s="77"/>
      <c r="H881" s="77"/>
      <c r="I881" s="77"/>
      <c r="J881" s="77"/>
      <c r="K881" s="77"/>
      <c r="L881" s="77"/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</row>
    <row r="882" ht="15.75" customHeight="1">
      <c r="A882" s="8"/>
      <c r="B882" s="77"/>
      <c r="C882" s="77"/>
      <c r="D882" s="77"/>
      <c r="E882" s="77"/>
      <c r="F882" s="77"/>
      <c r="G882" s="77"/>
      <c r="H882" s="77"/>
      <c r="I882" s="77"/>
      <c r="J882" s="77"/>
      <c r="K882" s="77"/>
      <c r="L882" s="77"/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</row>
    <row r="883" ht="15.75" customHeight="1">
      <c r="A883" s="8"/>
      <c r="B883" s="77"/>
      <c r="C883" s="77"/>
      <c r="D883" s="77"/>
      <c r="E883" s="77"/>
      <c r="F883" s="77"/>
      <c r="G883" s="77"/>
      <c r="H883" s="77"/>
      <c r="I883" s="77"/>
      <c r="J883" s="77"/>
      <c r="K883" s="77"/>
      <c r="L883" s="77"/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</row>
    <row r="884" ht="15.75" customHeight="1">
      <c r="A884" s="8"/>
      <c r="B884" s="77"/>
      <c r="C884" s="77"/>
      <c r="D884" s="77"/>
      <c r="E884" s="77"/>
      <c r="F884" s="77"/>
      <c r="G884" s="77"/>
      <c r="H884" s="77"/>
      <c r="I884" s="77"/>
      <c r="J884" s="77"/>
      <c r="K884" s="77"/>
      <c r="L884" s="77"/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</row>
    <row r="885" ht="15.75" customHeight="1">
      <c r="A885" s="8"/>
      <c r="B885" s="77"/>
      <c r="C885" s="77"/>
      <c r="D885" s="77"/>
      <c r="E885" s="77"/>
      <c r="F885" s="77"/>
      <c r="G885" s="77"/>
      <c r="H885" s="77"/>
      <c r="I885" s="77"/>
      <c r="J885" s="77"/>
      <c r="K885" s="77"/>
      <c r="L885" s="77"/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</row>
    <row r="886" ht="15.75" customHeight="1">
      <c r="A886" s="8"/>
      <c r="B886" s="77"/>
      <c r="C886" s="77"/>
      <c r="D886" s="77"/>
      <c r="E886" s="77"/>
      <c r="F886" s="77"/>
      <c r="G886" s="77"/>
      <c r="H886" s="77"/>
      <c r="I886" s="77"/>
      <c r="J886" s="77"/>
      <c r="K886" s="77"/>
      <c r="L886" s="77"/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</row>
    <row r="887" ht="15.75" customHeight="1">
      <c r="A887" s="8"/>
      <c r="B887" s="77"/>
      <c r="C887" s="77"/>
      <c r="D887" s="77"/>
      <c r="E887" s="77"/>
      <c r="F887" s="77"/>
      <c r="G887" s="77"/>
      <c r="H887" s="77"/>
      <c r="I887" s="77"/>
      <c r="J887" s="77"/>
      <c r="K887" s="77"/>
      <c r="L887" s="77"/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</row>
    <row r="888" ht="15.75" customHeight="1">
      <c r="A888" s="8"/>
      <c r="B888" s="77"/>
      <c r="C888" s="77"/>
      <c r="D888" s="77"/>
      <c r="E888" s="77"/>
      <c r="F888" s="77"/>
      <c r="G888" s="77"/>
      <c r="H888" s="77"/>
      <c r="I888" s="77"/>
      <c r="J888" s="77"/>
      <c r="K888" s="77"/>
      <c r="L888" s="77"/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</row>
    <row r="889" ht="15.75" customHeight="1">
      <c r="A889" s="8"/>
      <c r="B889" s="77"/>
      <c r="C889" s="77"/>
      <c r="D889" s="77"/>
      <c r="E889" s="77"/>
      <c r="F889" s="77"/>
      <c r="G889" s="77"/>
      <c r="H889" s="77"/>
      <c r="I889" s="77"/>
      <c r="J889" s="77"/>
      <c r="K889" s="77"/>
      <c r="L889" s="77"/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</row>
    <row r="890" ht="15.75" customHeight="1">
      <c r="A890" s="8"/>
      <c r="B890" s="77"/>
      <c r="C890" s="77"/>
      <c r="D890" s="77"/>
      <c r="E890" s="77"/>
      <c r="F890" s="77"/>
      <c r="G890" s="77"/>
      <c r="H890" s="77"/>
      <c r="I890" s="77"/>
      <c r="J890" s="77"/>
      <c r="K890" s="77"/>
      <c r="L890" s="77"/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</row>
    <row r="891" ht="15.75" customHeight="1">
      <c r="A891" s="8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</row>
    <row r="892" ht="15.75" customHeight="1">
      <c r="A892" s="8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</row>
    <row r="893" ht="15.75" customHeight="1">
      <c r="A893" s="8"/>
      <c r="B893" s="77"/>
      <c r="C893" s="77"/>
      <c r="D893" s="77"/>
      <c r="E893" s="77"/>
      <c r="F893" s="77"/>
      <c r="G893" s="77"/>
      <c r="H893" s="77"/>
      <c r="I893" s="77"/>
      <c r="J893" s="77"/>
      <c r="K893" s="77"/>
      <c r="L893" s="77"/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</row>
    <row r="894" ht="15.75" customHeight="1">
      <c r="A894" s="8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</row>
    <row r="895" ht="15.75" customHeight="1">
      <c r="A895" s="8"/>
      <c r="B895" s="77"/>
      <c r="C895" s="77"/>
      <c r="D895" s="77"/>
      <c r="E895" s="77"/>
      <c r="F895" s="77"/>
      <c r="G895" s="77"/>
      <c r="H895" s="77"/>
      <c r="I895" s="77"/>
      <c r="J895" s="77"/>
      <c r="K895" s="77"/>
      <c r="L895" s="77"/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</row>
    <row r="896" ht="15.75" customHeight="1">
      <c r="A896" s="8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</row>
    <row r="897" ht="15.75" customHeight="1">
      <c r="A897" s="8"/>
      <c r="B897" s="77"/>
      <c r="C897" s="77"/>
      <c r="D897" s="77"/>
      <c r="E897" s="77"/>
      <c r="F897" s="77"/>
      <c r="G897" s="77"/>
      <c r="H897" s="77"/>
      <c r="I897" s="77"/>
      <c r="J897" s="77"/>
      <c r="K897" s="77"/>
      <c r="L897" s="77"/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</row>
    <row r="898" ht="15.75" customHeight="1">
      <c r="A898" s="8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</row>
    <row r="899" ht="15.75" customHeight="1">
      <c r="A899" s="8"/>
      <c r="B899" s="77"/>
      <c r="C899" s="77"/>
      <c r="D899" s="77"/>
      <c r="E899" s="77"/>
      <c r="F899" s="77"/>
      <c r="G899" s="77"/>
      <c r="H899" s="77"/>
      <c r="I899" s="77"/>
      <c r="J899" s="77"/>
      <c r="K899" s="77"/>
      <c r="L899" s="77"/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</row>
    <row r="900" ht="15.75" customHeight="1">
      <c r="A900" s="8"/>
      <c r="B900" s="77"/>
      <c r="C900" s="77"/>
      <c r="D900" s="77"/>
      <c r="E900" s="77"/>
      <c r="F900" s="77"/>
      <c r="G900" s="77"/>
      <c r="H900" s="77"/>
      <c r="I900" s="77"/>
      <c r="J900" s="77"/>
      <c r="K900" s="77"/>
      <c r="L900" s="77"/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</row>
    <row r="901" ht="15.75" customHeight="1">
      <c r="A901" s="8"/>
      <c r="B901" s="77"/>
      <c r="C901" s="77"/>
      <c r="D901" s="77"/>
      <c r="E901" s="77"/>
      <c r="F901" s="77"/>
      <c r="G901" s="77"/>
      <c r="H901" s="77"/>
      <c r="I901" s="77"/>
      <c r="J901" s="77"/>
      <c r="K901" s="77"/>
      <c r="L901" s="77"/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</row>
    <row r="902" ht="15.75" customHeight="1">
      <c r="A902" s="8"/>
      <c r="B902" s="77"/>
      <c r="C902" s="77"/>
      <c r="D902" s="77"/>
      <c r="E902" s="77"/>
      <c r="F902" s="77"/>
      <c r="G902" s="77"/>
      <c r="H902" s="77"/>
      <c r="I902" s="77"/>
      <c r="J902" s="77"/>
      <c r="K902" s="77"/>
      <c r="L902" s="77"/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</row>
    <row r="903" ht="15.75" customHeight="1">
      <c r="A903" s="8"/>
      <c r="B903" s="77"/>
      <c r="C903" s="77"/>
      <c r="D903" s="77"/>
      <c r="E903" s="77"/>
      <c r="F903" s="77"/>
      <c r="G903" s="77"/>
      <c r="H903" s="77"/>
      <c r="I903" s="77"/>
      <c r="J903" s="77"/>
      <c r="K903" s="77"/>
      <c r="L903" s="77"/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</row>
    <row r="904" ht="15.75" customHeight="1">
      <c r="A904" s="8"/>
      <c r="B904" s="77"/>
      <c r="C904" s="77"/>
      <c r="D904" s="77"/>
      <c r="E904" s="77"/>
      <c r="F904" s="77"/>
      <c r="G904" s="77"/>
      <c r="H904" s="77"/>
      <c r="I904" s="77"/>
      <c r="J904" s="77"/>
      <c r="K904" s="77"/>
      <c r="L904" s="77"/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</row>
    <row r="905" ht="15.75" customHeight="1">
      <c r="A905" s="8"/>
      <c r="B905" s="77"/>
      <c r="C905" s="77"/>
      <c r="D905" s="77"/>
      <c r="E905" s="77"/>
      <c r="F905" s="77"/>
      <c r="G905" s="77"/>
      <c r="H905" s="77"/>
      <c r="I905" s="77"/>
      <c r="J905" s="77"/>
      <c r="K905" s="77"/>
      <c r="L905" s="77"/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</row>
    <row r="906" ht="15.75" customHeight="1">
      <c r="A906" s="8"/>
      <c r="B906" s="77"/>
      <c r="C906" s="77"/>
      <c r="D906" s="77"/>
      <c r="E906" s="77"/>
      <c r="F906" s="77"/>
      <c r="G906" s="77"/>
      <c r="H906" s="77"/>
      <c r="I906" s="77"/>
      <c r="J906" s="77"/>
      <c r="K906" s="77"/>
      <c r="L906" s="77"/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</row>
    <row r="907" ht="15.75" customHeight="1">
      <c r="A907" s="8"/>
      <c r="B907" s="77"/>
      <c r="C907" s="77"/>
      <c r="D907" s="77"/>
      <c r="E907" s="77"/>
      <c r="F907" s="77"/>
      <c r="G907" s="77"/>
      <c r="H907" s="77"/>
      <c r="I907" s="77"/>
      <c r="J907" s="77"/>
      <c r="K907" s="77"/>
      <c r="L907" s="77"/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</row>
    <row r="908" ht="15.75" customHeight="1">
      <c r="A908" s="8"/>
      <c r="B908" s="77"/>
      <c r="C908" s="77"/>
      <c r="D908" s="77"/>
      <c r="E908" s="77"/>
      <c r="F908" s="77"/>
      <c r="G908" s="77"/>
      <c r="H908" s="77"/>
      <c r="I908" s="77"/>
      <c r="J908" s="77"/>
      <c r="K908" s="77"/>
      <c r="L908" s="77"/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</row>
    <row r="909" ht="15.75" customHeight="1">
      <c r="A909" s="8"/>
      <c r="B909" s="77"/>
      <c r="C909" s="77"/>
      <c r="D909" s="77"/>
      <c r="E909" s="77"/>
      <c r="F909" s="77"/>
      <c r="G909" s="77"/>
      <c r="H909" s="77"/>
      <c r="I909" s="77"/>
      <c r="J909" s="77"/>
      <c r="K909" s="77"/>
      <c r="L909" s="77"/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</row>
    <row r="910" ht="15.75" customHeight="1">
      <c r="A910" s="8"/>
      <c r="B910" s="77"/>
      <c r="C910" s="77"/>
      <c r="D910" s="77"/>
      <c r="E910" s="77"/>
      <c r="F910" s="77"/>
      <c r="G910" s="77"/>
      <c r="H910" s="77"/>
      <c r="I910" s="77"/>
      <c r="J910" s="77"/>
      <c r="K910" s="77"/>
      <c r="L910" s="77"/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</row>
    <row r="911" ht="15.75" customHeight="1">
      <c r="A911" s="8"/>
      <c r="B911" s="77"/>
      <c r="C911" s="77"/>
      <c r="D911" s="77"/>
      <c r="E911" s="77"/>
      <c r="F911" s="77"/>
      <c r="G911" s="77"/>
      <c r="H911" s="77"/>
      <c r="I911" s="77"/>
      <c r="J911" s="77"/>
      <c r="K911" s="77"/>
      <c r="L911" s="77"/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</row>
    <row r="912" ht="15.75" customHeight="1">
      <c r="A912" s="8"/>
      <c r="B912" s="77"/>
      <c r="C912" s="77"/>
      <c r="D912" s="77"/>
      <c r="E912" s="77"/>
      <c r="F912" s="77"/>
      <c r="G912" s="77"/>
      <c r="H912" s="77"/>
      <c r="I912" s="77"/>
      <c r="J912" s="77"/>
      <c r="K912" s="77"/>
      <c r="L912" s="77"/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</row>
    <row r="913" ht="15.75" customHeight="1">
      <c r="A913" s="8"/>
      <c r="B913" s="77"/>
      <c r="C913" s="77"/>
      <c r="D913" s="77"/>
      <c r="E913" s="77"/>
      <c r="F913" s="77"/>
      <c r="G913" s="77"/>
      <c r="H913" s="77"/>
      <c r="I913" s="77"/>
      <c r="J913" s="77"/>
      <c r="K913" s="77"/>
      <c r="L913" s="77"/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</row>
    <row r="914" ht="15.75" customHeight="1">
      <c r="A914" s="8"/>
      <c r="B914" s="77"/>
      <c r="C914" s="77"/>
      <c r="D914" s="77"/>
      <c r="E914" s="77"/>
      <c r="F914" s="77"/>
      <c r="G914" s="77"/>
      <c r="H914" s="77"/>
      <c r="I914" s="77"/>
      <c r="J914" s="77"/>
      <c r="K914" s="77"/>
      <c r="L914" s="77"/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</row>
    <row r="915" ht="15.75" customHeight="1">
      <c r="A915" s="8"/>
      <c r="B915" s="77"/>
      <c r="C915" s="77"/>
      <c r="D915" s="77"/>
      <c r="E915" s="77"/>
      <c r="F915" s="77"/>
      <c r="G915" s="77"/>
      <c r="H915" s="77"/>
      <c r="I915" s="77"/>
      <c r="J915" s="77"/>
      <c r="K915" s="77"/>
      <c r="L915" s="77"/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</row>
    <row r="916" ht="15.75" customHeight="1">
      <c r="A916" s="8"/>
      <c r="B916" s="77"/>
      <c r="C916" s="77"/>
      <c r="D916" s="77"/>
      <c r="E916" s="77"/>
      <c r="F916" s="77"/>
      <c r="G916" s="77"/>
      <c r="H916" s="77"/>
      <c r="I916" s="77"/>
      <c r="J916" s="77"/>
      <c r="K916" s="77"/>
      <c r="L916" s="77"/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</row>
    <row r="917" ht="15.75" customHeight="1">
      <c r="A917" s="8"/>
      <c r="B917" s="77"/>
      <c r="C917" s="77"/>
      <c r="D917" s="77"/>
      <c r="E917" s="77"/>
      <c r="F917" s="77"/>
      <c r="G917" s="77"/>
      <c r="H917" s="77"/>
      <c r="I917" s="77"/>
      <c r="J917" s="77"/>
      <c r="K917" s="77"/>
      <c r="L917" s="77"/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</row>
    <row r="918" ht="15.75" customHeight="1">
      <c r="A918" s="8"/>
      <c r="B918" s="77"/>
      <c r="C918" s="77"/>
      <c r="D918" s="77"/>
      <c r="E918" s="77"/>
      <c r="F918" s="77"/>
      <c r="G918" s="77"/>
      <c r="H918" s="77"/>
      <c r="I918" s="77"/>
      <c r="J918" s="77"/>
      <c r="K918" s="77"/>
      <c r="L918" s="77"/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</row>
    <row r="919" ht="15.75" customHeight="1">
      <c r="A919" s="8"/>
      <c r="B919" s="77"/>
      <c r="C919" s="77"/>
      <c r="D919" s="77"/>
      <c r="E919" s="77"/>
      <c r="F919" s="77"/>
      <c r="G919" s="77"/>
      <c r="H919" s="77"/>
      <c r="I919" s="77"/>
      <c r="J919" s="77"/>
      <c r="K919" s="77"/>
      <c r="L919" s="77"/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</row>
    <row r="920" ht="15.75" customHeight="1">
      <c r="A920" s="8"/>
      <c r="B920" s="77"/>
      <c r="C920" s="77"/>
      <c r="D920" s="77"/>
      <c r="E920" s="77"/>
      <c r="F920" s="77"/>
      <c r="G920" s="77"/>
      <c r="H920" s="77"/>
      <c r="I920" s="77"/>
      <c r="J920" s="77"/>
      <c r="K920" s="77"/>
      <c r="L920" s="77"/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</row>
    <row r="921" ht="15.75" customHeight="1">
      <c r="A921" s="8"/>
      <c r="B921" s="77"/>
      <c r="C921" s="77"/>
      <c r="D921" s="77"/>
      <c r="E921" s="77"/>
      <c r="F921" s="77"/>
      <c r="G921" s="77"/>
      <c r="H921" s="77"/>
      <c r="I921" s="77"/>
      <c r="J921" s="77"/>
      <c r="K921" s="77"/>
      <c r="L921" s="77"/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</row>
    <row r="922" ht="15.75" customHeight="1">
      <c r="A922" s="8"/>
      <c r="B922" s="77"/>
      <c r="C922" s="77"/>
      <c r="D922" s="77"/>
      <c r="E922" s="77"/>
      <c r="F922" s="77"/>
      <c r="G922" s="77"/>
      <c r="H922" s="77"/>
      <c r="I922" s="77"/>
      <c r="J922" s="77"/>
      <c r="K922" s="77"/>
      <c r="L922" s="77"/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</row>
    <row r="923" ht="15.75" customHeight="1">
      <c r="A923" s="8"/>
      <c r="B923" s="77"/>
      <c r="C923" s="77"/>
      <c r="D923" s="77"/>
      <c r="E923" s="77"/>
      <c r="F923" s="77"/>
      <c r="G923" s="77"/>
      <c r="H923" s="77"/>
      <c r="I923" s="77"/>
      <c r="J923" s="77"/>
      <c r="K923" s="77"/>
      <c r="L923" s="77"/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</row>
    <row r="924" ht="15.75" customHeight="1">
      <c r="A924" s="8"/>
      <c r="B924" s="77"/>
      <c r="C924" s="77"/>
      <c r="D924" s="77"/>
      <c r="E924" s="77"/>
      <c r="F924" s="77"/>
      <c r="G924" s="77"/>
      <c r="H924" s="77"/>
      <c r="I924" s="77"/>
      <c r="J924" s="77"/>
      <c r="K924" s="77"/>
      <c r="L924" s="77"/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</row>
    <row r="925" ht="15.75" customHeight="1">
      <c r="A925" s="8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</row>
    <row r="926" ht="15.75" customHeight="1">
      <c r="A926" s="8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</row>
    <row r="927" ht="15.75" customHeight="1">
      <c r="A927" s="8"/>
      <c r="B927" s="77"/>
      <c r="C927" s="77"/>
      <c r="D927" s="77"/>
      <c r="E927" s="77"/>
      <c r="F927" s="77"/>
      <c r="G927" s="77"/>
      <c r="H927" s="77"/>
      <c r="I927" s="77"/>
      <c r="J927" s="77"/>
      <c r="K927" s="77"/>
      <c r="L927" s="77"/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</row>
    <row r="928" ht="15.75" customHeight="1">
      <c r="A928" s="8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</row>
    <row r="929" ht="15.75" customHeight="1">
      <c r="A929" s="8"/>
      <c r="B929" s="77"/>
      <c r="C929" s="77"/>
      <c r="D929" s="77"/>
      <c r="E929" s="77"/>
      <c r="F929" s="77"/>
      <c r="G929" s="77"/>
      <c r="H929" s="77"/>
      <c r="I929" s="77"/>
      <c r="J929" s="77"/>
      <c r="K929" s="77"/>
      <c r="L929" s="77"/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</row>
    <row r="930" ht="15.75" customHeight="1">
      <c r="A930" s="8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</row>
    <row r="931" ht="15.75" customHeight="1">
      <c r="A931" s="8"/>
      <c r="B931" s="77"/>
      <c r="C931" s="77"/>
      <c r="D931" s="77"/>
      <c r="E931" s="77"/>
      <c r="F931" s="77"/>
      <c r="G931" s="77"/>
      <c r="H931" s="77"/>
      <c r="I931" s="77"/>
      <c r="J931" s="77"/>
      <c r="K931" s="77"/>
      <c r="L931" s="77"/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</row>
    <row r="932" ht="15.75" customHeight="1">
      <c r="A932" s="8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</row>
    <row r="933" ht="15.75" customHeight="1">
      <c r="A933" s="8"/>
      <c r="B933" s="77"/>
      <c r="C933" s="77"/>
      <c r="D933" s="77"/>
      <c r="E933" s="77"/>
      <c r="F933" s="77"/>
      <c r="G933" s="77"/>
      <c r="H933" s="77"/>
      <c r="I933" s="77"/>
      <c r="J933" s="77"/>
      <c r="K933" s="77"/>
      <c r="L933" s="77"/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</row>
    <row r="934" ht="15.75" customHeight="1">
      <c r="A934" s="8"/>
      <c r="B934" s="77"/>
      <c r="C934" s="77"/>
      <c r="D934" s="77"/>
      <c r="E934" s="77"/>
      <c r="F934" s="77"/>
      <c r="G934" s="77"/>
      <c r="H934" s="77"/>
      <c r="I934" s="77"/>
      <c r="J934" s="77"/>
      <c r="K934" s="77"/>
      <c r="L934" s="77"/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</row>
    <row r="935" ht="15.75" customHeight="1">
      <c r="A935" s="8"/>
      <c r="B935" s="77"/>
      <c r="C935" s="77"/>
      <c r="D935" s="77"/>
      <c r="E935" s="77"/>
      <c r="F935" s="77"/>
      <c r="G935" s="77"/>
      <c r="H935" s="77"/>
      <c r="I935" s="77"/>
      <c r="J935" s="77"/>
      <c r="K935" s="77"/>
      <c r="L935" s="77"/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</row>
    <row r="936" ht="15.75" customHeight="1">
      <c r="A936" s="8"/>
      <c r="B936" s="77"/>
      <c r="C936" s="77"/>
      <c r="D936" s="77"/>
      <c r="E936" s="77"/>
      <c r="F936" s="77"/>
      <c r="G936" s="77"/>
      <c r="H936" s="77"/>
      <c r="I936" s="77"/>
      <c r="J936" s="77"/>
      <c r="K936" s="77"/>
      <c r="L936" s="77"/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</row>
    <row r="937" ht="15.75" customHeight="1">
      <c r="A937" s="8"/>
      <c r="B937" s="77"/>
      <c r="C937" s="77"/>
      <c r="D937" s="77"/>
      <c r="E937" s="77"/>
      <c r="F937" s="77"/>
      <c r="G937" s="77"/>
      <c r="H937" s="77"/>
      <c r="I937" s="77"/>
      <c r="J937" s="77"/>
      <c r="K937" s="77"/>
      <c r="L937" s="77"/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</row>
    <row r="938" ht="15.75" customHeight="1">
      <c r="A938" s="8"/>
      <c r="B938" s="77"/>
      <c r="C938" s="77"/>
      <c r="D938" s="77"/>
      <c r="E938" s="77"/>
      <c r="F938" s="77"/>
      <c r="G938" s="77"/>
      <c r="H938" s="77"/>
      <c r="I938" s="77"/>
      <c r="J938" s="77"/>
      <c r="K938" s="77"/>
      <c r="L938" s="77"/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</row>
    <row r="939" ht="15.75" customHeight="1">
      <c r="A939" s="8"/>
      <c r="B939" s="77"/>
      <c r="C939" s="77"/>
      <c r="D939" s="77"/>
      <c r="E939" s="77"/>
      <c r="F939" s="77"/>
      <c r="G939" s="77"/>
      <c r="H939" s="77"/>
      <c r="I939" s="77"/>
      <c r="J939" s="77"/>
      <c r="K939" s="77"/>
      <c r="L939" s="77"/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</row>
    <row r="940" ht="15.75" customHeight="1">
      <c r="A940" s="8"/>
      <c r="B940" s="77"/>
      <c r="C940" s="77"/>
      <c r="D940" s="77"/>
      <c r="E940" s="77"/>
      <c r="F940" s="77"/>
      <c r="G940" s="77"/>
      <c r="H940" s="77"/>
      <c r="I940" s="77"/>
      <c r="J940" s="77"/>
      <c r="K940" s="77"/>
      <c r="L940" s="77"/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</row>
    <row r="941" ht="15.75" customHeight="1">
      <c r="A941" s="8"/>
      <c r="B941" s="77"/>
      <c r="C941" s="77"/>
      <c r="D941" s="77"/>
      <c r="E941" s="77"/>
      <c r="F941" s="77"/>
      <c r="G941" s="77"/>
      <c r="H941" s="77"/>
      <c r="I941" s="77"/>
      <c r="J941" s="77"/>
      <c r="K941" s="77"/>
      <c r="L941" s="77"/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</row>
    <row r="942" ht="15.75" customHeight="1">
      <c r="A942" s="8"/>
      <c r="B942" s="77"/>
      <c r="C942" s="77"/>
      <c r="D942" s="77"/>
      <c r="E942" s="77"/>
      <c r="F942" s="77"/>
      <c r="G942" s="77"/>
      <c r="H942" s="77"/>
      <c r="I942" s="77"/>
      <c r="J942" s="77"/>
      <c r="K942" s="77"/>
      <c r="L942" s="77"/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</row>
    <row r="943" ht="15.75" customHeight="1">
      <c r="A943" s="8"/>
      <c r="B943" s="77"/>
      <c r="C943" s="77"/>
      <c r="D943" s="77"/>
      <c r="E943" s="77"/>
      <c r="F943" s="77"/>
      <c r="G943" s="77"/>
      <c r="H943" s="77"/>
      <c r="I943" s="77"/>
      <c r="J943" s="77"/>
      <c r="K943" s="77"/>
      <c r="L943" s="77"/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</row>
    <row r="944" ht="15.75" customHeight="1">
      <c r="A944" s="8"/>
      <c r="B944" s="77"/>
      <c r="C944" s="77"/>
      <c r="D944" s="77"/>
      <c r="E944" s="77"/>
      <c r="F944" s="77"/>
      <c r="G944" s="77"/>
      <c r="H944" s="77"/>
      <c r="I944" s="77"/>
      <c r="J944" s="77"/>
      <c r="K944" s="77"/>
      <c r="L944" s="77"/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</row>
    <row r="945" ht="15.75" customHeight="1">
      <c r="A945" s="8"/>
      <c r="B945" s="77"/>
      <c r="C945" s="77"/>
      <c r="D945" s="77"/>
      <c r="E945" s="77"/>
      <c r="F945" s="77"/>
      <c r="G945" s="77"/>
      <c r="H945" s="77"/>
      <c r="I945" s="77"/>
      <c r="J945" s="77"/>
      <c r="K945" s="77"/>
      <c r="L945" s="77"/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</row>
    <row r="946" ht="15.75" customHeight="1">
      <c r="A946" s="8"/>
      <c r="B946" s="77"/>
      <c r="C946" s="77"/>
      <c r="D946" s="77"/>
      <c r="E946" s="77"/>
      <c r="F946" s="77"/>
      <c r="G946" s="77"/>
      <c r="H946" s="77"/>
      <c r="I946" s="77"/>
      <c r="J946" s="77"/>
      <c r="K946" s="77"/>
      <c r="L946" s="77"/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</row>
    <row r="947" ht="15.75" customHeight="1">
      <c r="A947" s="8"/>
      <c r="B947" s="77"/>
      <c r="C947" s="77"/>
      <c r="D947" s="77"/>
      <c r="E947" s="77"/>
      <c r="F947" s="77"/>
      <c r="G947" s="77"/>
      <c r="H947" s="77"/>
      <c r="I947" s="77"/>
      <c r="J947" s="77"/>
      <c r="K947" s="77"/>
      <c r="L947" s="77"/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</row>
    <row r="948" ht="15.75" customHeight="1">
      <c r="A948" s="8"/>
      <c r="B948" s="77"/>
      <c r="C948" s="77"/>
      <c r="D948" s="77"/>
      <c r="E948" s="77"/>
      <c r="F948" s="77"/>
      <c r="G948" s="77"/>
      <c r="H948" s="77"/>
      <c r="I948" s="77"/>
      <c r="J948" s="77"/>
      <c r="K948" s="77"/>
      <c r="L948" s="77"/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</row>
    <row r="949" ht="15.75" customHeight="1">
      <c r="A949" s="8"/>
      <c r="B949" s="77"/>
      <c r="C949" s="77"/>
      <c r="D949" s="77"/>
      <c r="E949" s="77"/>
      <c r="F949" s="77"/>
      <c r="G949" s="77"/>
      <c r="H949" s="77"/>
      <c r="I949" s="77"/>
      <c r="J949" s="77"/>
      <c r="K949" s="77"/>
      <c r="L949" s="77"/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</row>
    <row r="950" ht="15.75" customHeight="1">
      <c r="A950" s="8"/>
      <c r="B950" s="77"/>
      <c r="C950" s="77"/>
      <c r="D950" s="77"/>
      <c r="E950" s="77"/>
      <c r="F950" s="77"/>
      <c r="G950" s="77"/>
      <c r="H950" s="77"/>
      <c r="I950" s="77"/>
      <c r="J950" s="77"/>
      <c r="K950" s="77"/>
      <c r="L950" s="77"/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</row>
    <row r="951" ht="15.75" customHeight="1">
      <c r="A951" s="8"/>
      <c r="B951" s="77"/>
      <c r="C951" s="77"/>
      <c r="D951" s="77"/>
      <c r="E951" s="77"/>
      <c r="F951" s="77"/>
      <c r="G951" s="77"/>
      <c r="H951" s="77"/>
      <c r="I951" s="77"/>
      <c r="J951" s="77"/>
      <c r="K951" s="77"/>
      <c r="L951" s="77"/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</row>
    <row r="952" ht="15.75" customHeight="1">
      <c r="A952" s="8"/>
      <c r="B952" s="77"/>
      <c r="C952" s="77"/>
      <c r="D952" s="77"/>
      <c r="E952" s="77"/>
      <c r="F952" s="77"/>
      <c r="G952" s="77"/>
      <c r="H952" s="77"/>
      <c r="I952" s="77"/>
      <c r="J952" s="77"/>
      <c r="K952" s="77"/>
      <c r="L952" s="77"/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</row>
    <row r="953" ht="15.75" customHeight="1">
      <c r="A953" s="8"/>
      <c r="B953" s="77"/>
      <c r="C953" s="77"/>
      <c r="D953" s="77"/>
      <c r="E953" s="77"/>
      <c r="F953" s="77"/>
      <c r="G953" s="77"/>
      <c r="H953" s="77"/>
      <c r="I953" s="77"/>
      <c r="J953" s="77"/>
      <c r="K953" s="77"/>
      <c r="L953" s="77"/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</row>
    <row r="954" ht="15.75" customHeight="1">
      <c r="A954" s="8"/>
      <c r="B954" s="77"/>
      <c r="C954" s="77"/>
      <c r="D954" s="77"/>
      <c r="E954" s="77"/>
      <c r="F954" s="77"/>
      <c r="G954" s="77"/>
      <c r="H954" s="77"/>
      <c r="I954" s="77"/>
      <c r="J954" s="77"/>
      <c r="K954" s="77"/>
      <c r="L954" s="77"/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</row>
    <row r="955" ht="15.75" customHeight="1">
      <c r="A955" s="8"/>
      <c r="B955" s="77"/>
      <c r="C955" s="77"/>
      <c r="D955" s="77"/>
      <c r="E955" s="77"/>
      <c r="F955" s="77"/>
      <c r="G955" s="77"/>
      <c r="H955" s="77"/>
      <c r="I955" s="77"/>
      <c r="J955" s="77"/>
      <c r="K955" s="77"/>
      <c r="L955" s="77"/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</row>
    <row r="956" ht="15.75" customHeight="1">
      <c r="A956" s="8"/>
      <c r="B956" s="77"/>
      <c r="C956" s="77"/>
      <c r="D956" s="77"/>
      <c r="E956" s="77"/>
      <c r="F956" s="77"/>
      <c r="G956" s="77"/>
      <c r="H956" s="77"/>
      <c r="I956" s="77"/>
      <c r="J956" s="77"/>
      <c r="K956" s="77"/>
      <c r="L956" s="77"/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</row>
    <row r="957" ht="15.75" customHeight="1">
      <c r="A957" s="8"/>
      <c r="B957" s="77"/>
      <c r="C957" s="77"/>
      <c r="D957" s="77"/>
      <c r="E957" s="77"/>
      <c r="F957" s="77"/>
      <c r="G957" s="77"/>
      <c r="H957" s="77"/>
      <c r="I957" s="77"/>
      <c r="J957" s="77"/>
      <c r="K957" s="77"/>
      <c r="L957" s="77"/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</row>
    <row r="958" ht="15.75" customHeight="1">
      <c r="A958" s="8"/>
      <c r="B958" s="77"/>
      <c r="C958" s="77"/>
      <c r="D958" s="77"/>
      <c r="E958" s="77"/>
      <c r="F958" s="77"/>
      <c r="G958" s="77"/>
      <c r="H958" s="77"/>
      <c r="I958" s="77"/>
      <c r="J958" s="77"/>
      <c r="K958" s="77"/>
      <c r="L958" s="77"/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</row>
    <row r="959" ht="15.75" customHeight="1">
      <c r="A959" s="8"/>
      <c r="B959" s="77"/>
      <c r="C959" s="77"/>
      <c r="D959" s="77"/>
      <c r="E959" s="77"/>
      <c r="F959" s="77"/>
      <c r="G959" s="77"/>
      <c r="H959" s="77"/>
      <c r="I959" s="77"/>
      <c r="J959" s="77"/>
      <c r="K959" s="77"/>
      <c r="L959" s="77"/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</row>
    <row r="960" ht="15.75" customHeight="1">
      <c r="A960" s="8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</row>
    <row r="961" ht="15.75" customHeight="1">
      <c r="A961" s="8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</row>
    <row r="962" ht="15.75" customHeight="1">
      <c r="A962" s="8"/>
      <c r="B962" s="77"/>
      <c r="C962" s="77"/>
      <c r="D962" s="77"/>
      <c r="E962" s="77"/>
      <c r="F962" s="77"/>
      <c r="G962" s="77"/>
      <c r="H962" s="77"/>
      <c r="I962" s="77"/>
      <c r="J962" s="77"/>
      <c r="K962" s="77"/>
      <c r="L962" s="77"/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</row>
    <row r="963" ht="15.75" customHeight="1">
      <c r="A963" s="8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</row>
    <row r="964" ht="15.75" customHeight="1">
      <c r="A964" s="8"/>
      <c r="B964" s="77"/>
      <c r="C964" s="77"/>
      <c r="D964" s="77"/>
      <c r="E964" s="77"/>
      <c r="F964" s="77"/>
      <c r="G964" s="77"/>
      <c r="H964" s="77"/>
      <c r="I964" s="77"/>
      <c r="J964" s="77"/>
      <c r="K964" s="77"/>
      <c r="L964" s="77"/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</row>
    <row r="965" ht="15.75" customHeight="1">
      <c r="A965" s="8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</row>
    <row r="966" ht="15.75" customHeight="1">
      <c r="A966" s="8"/>
      <c r="B966" s="77"/>
      <c r="C966" s="77"/>
      <c r="D966" s="77"/>
      <c r="E966" s="77"/>
      <c r="F966" s="77"/>
      <c r="G966" s="77"/>
      <c r="H966" s="77"/>
      <c r="I966" s="77"/>
      <c r="J966" s="77"/>
      <c r="K966" s="77"/>
      <c r="L966" s="77"/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</row>
    <row r="967" ht="15.75" customHeight="1">
      <c r="A967" s="8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</row>
    <row r="968" ht="15.75" customHeight="1">
      <c r="A968" s="8"/>
      <c r="B968" s="77"/>
      <c r="C968" s="77"/>
      <c r="D968" s="77"/>
      <c r="E968" s="77"/>
      <c r="F968" s="77"/>
      <c r="G968" s="77"/>
      <c r="H968" s="77"/>
      <c r="I968" s="77"/>
      <c r="J968" s="77"/>
      <c r="K968" s="77"/>
      <c r="L968" s="77"/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</row>
    <row r="969" ht="15.75" customHeight="1">
      <c r="A969" s="8"/>
      <c r="B969" s="77"/>
      <c r="C969" s="77"/>
      <c r="D969" s="77"/>
      <c r="E969" s="77"/>
      <c r="F969" s="77"/>
      <c r="G969" s="77"/>
      <c r="H969" s="77"/>
      <c r="I969" s="77"/>
      <c r="J969" s="77"/>
      <c r="K969" s="77"/>
      <c r="L969" s="77"/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</row>
    <row r="970" ht="15.75" customHeight="1">
      <c r="A970" s="8"/>
      <c r="B970" s="77"/>
      <c r="C970" s="77"/>
      <c r="D970" s="77"/>
      <c r="E970" s="77"/>
      <c r="F970" s="77"/>
      <c r="G970" s="77"/>
      <c r="H970" s="77"/>
      <c r="I970" s="77"/>
      <c r="J970" s="77"/>
      <c r="K970" s="77"/>
      <c r="L970" s="77"/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</row>
    <row r="971" ht="15.75" customHeight="1">
      <c r="A971" s="8"/>
      <c r="B971" s="77"/>
      <c r="C971" s="77"/>
      <c r="D971" s="77"/>
      <c r="E971" s="77"/>
      <c r="F971" s="77"/>
      <c r="G971" s="77"/>
      <c r="H971" s="77"/>
      <c r="I971" s="77"/>
      <c r="J971" s="77"/>
      <c r="K971" s="77"/>
      <c r="L971" s="77"/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</row>
    <row r="972" ht="15.75" customHeight="1">
      <c r="A972" s="8"/>
      <c r="B972" s="77"/>
      <c r="C972" s="77"/>
      <c r="D972" s="77"/>
      <c r="E972" s="77"/>
      <c r="F972" s="77"/>
      <c r="G972" s="77"/>
      <c r="H972" s="77"/>
      <c r="I972" s="77"/>
      <c r="J972" s="77"/>
      <c r="K972" s="77"/>
      <c r="L972" s="77"/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</row>
    <row r="973" ht="15.75" customHeight="1">
      <c r="A973" s="8"/>
      <c r="B973" s="77"/>
      <c r="C973" s="77"/>
      <c r="D973" s="77"/>
      <c r="E973" s="77"/>
      <c r="F973" s="77"/>
      <c r="G973" s="77"/>
      <c r="H973" s="77"/>
      <c r="I973" s="77"/>
      <c r="J973" s="77"/>
      <c r="K973" s="77"/>
      <c r="L973" s="77"/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</row>
    <row r="974" ht="15.75" customHeight="1">
      <c r="A974" s="8"/>
      <c r="B974" s="77"/>
      <c r="C974" s="77"/>
      <c r="D974" s="77"/>
      <c r="E974" s="77"/>
      <c r="F974" s="77"/>
      <c r="G974" s="77"/>
      <c r="H974" s="77"/>
      <c r="I974" s="77"/>
      <c r="J974" s="77"/>
      <c r="K974" s="77"/>
      <c r="L974" s="77"/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</row>
    <row r="975" ht="15.75" customHeight="1">
      <c r="A975" s="8"/>
      <c r="B975" s="77"/>
      <c r="C975" s="77"/>
      <c r="D975" s="77"/>
      <c r="E975" s="77"/>
      <c r="F975" s="77"/>
      <c r="G975" s="77"/>
      <c r="H975" s="77"/>
      <c r="I975" s="77"/>
      <c r="J975" s="77"/>
      <c r="K975" s="77"/>
      <c r="L975" s="77"/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</row>
    <row r="976" ht="15.75" customHeight="1">
      <c r="A976" s="8"/>
      <c r="B976" s="77"/>
      <c r="C976" s="77"/>
      <c r="D976" s="77"/>
      <c r="E976" s="77"/>
      <c r="F976" s="77"/>
      <c r="G976" s="77"/>
      <c r="H976" s="77"/>
      <c r="I976" s="77"/>
      <c r="J976" s="77"/>
      <c r="K976" s="77"/>
      <c r="L976" s="77"/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</row>
    <row r="977" ht="15.75" customHeight="1">
      <c r="A977" s="8"/>
      <c r="B977" s="77"/>
      <c r="C977" s="77"/>
      <c r="D977" s="77"/>
      <c r="E977" s="77"/>
      <c r="F977" s="77"/>
      <c r="G977" s="77"/>
      <c r="H977" s="77"/>
      <c r="I977" s="77"/>
      <c r="J977" s="77"/>
      <c r="K977" s="77"/>
      <c r="L977" s="77"/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</row>
    <row r="978" ht="15.75" customHeight="1">
      <c r="A978" s="8"/>
      <c r="B978" s="77"/>
      <c r="C978" s="77"/>
      <c r="D978" s="77"/>
      <c r="E978" s="77"/>
      <c r="F978" s="77"/>
      <c r="G978" s="77"/>
      <c r="H978" s="77"/>
      <c r="I978" s="77"/>
      <c r="J978" s="77"/>
      <c r="K978" s="77"/>
      <c r="L978" s="77"/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</row>
    <row r="979" ht="15.75" customHeight="1">
      <c r="A979" s="8"/>
      <c r="B979" s="77"/>
      <c r="C979" s="77"/>
      <c r="D979" s="77"/>
      <c r="E979" s="77"/>
      <c r="F979" s="77"/>
      <c r="G979" s="77"/>
      <c r="H979" s="77"/>
      <c r="I979" s="77"/>
      <c r="J979" s="77"/>
      <c r="K979" s="77"/>
      <c r="L979" s="77"/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</row>
    <row r="980" ht="15.75" customHeight="1">
      <c r="A980" s="8"/>
      <c r="B980" s="77"/>
      <c r="C980" s="77"/>
      <c r="D980" s="77"/>
      <c r="E980" s="77"/>
      <c r="F980" s="77"/>
      <c r="G980" s="77"/>
      <c r="H980" s="77"/>
      <c r="I980" s="77"/>
      <c r="J980" s="77"/>
      <c r="K980" s="77"/>
      <c r="L980" s="77"/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</row>
    <row r="981" ht="15.75" customHeight="1">
      <c r="A981" s="8"/>
      <c r="B981" s="77"/>
      <c r="C981" s="77"/>
      <c r="D981" s="77"/>
      <c r="E981" s="77"/>
      <c r="F981" s="77"/>
      <c r="G981" s="77"/>
      <c r="H981" s="77"/>
      <c r="I981" s="77"/>
      <c r="J981" s="77"/>
      <c r="K981" s="77"/>
      <c r="L981" s="77"/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</row>
    <row r="982" ht="15.75" customHeight="1">
      <c r="A982" s="8"/>
      <c r="B982" s="77"/>
      <c r="C982" s="77"/>
      <c r="D982" s="77"/>
      <c r="E982" s="77"/>
      <c r="F982" s="77"/>
      <c r="G982" s="77"/>
      <c r="H982" s="77"/>
      <c r="I982" s="77"/>
      <c r="J982" s="77"/>
      <c r="K982" s="77"/>
      <c r="L982" s="77"/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</row>
    <row r="983" ht="15.75" customHeight="1">
      <c r="A983" s="8"/>
      <c r="B983" s="77"/>
      <c r="C983" s="77"/>
      <c r="D983" s="77"/>
      <c r="E983" s="77"/>
      <c r="F983" s="77"/>
      <c r="G983" s="77"/>
      <c r="H983" s="77"/>
      <c r="I983" s="77"/>
      <c r="J983" s="77"/>
      <c r="K983" s="77"/>
      <c r="L983" s="77"/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</row>
    <row r="984" ht="15.75" customHeight="1">
      <c r="A984" s="8"/>
      <c r="B984" s="77"/>
      <c r="C984" s="77"/>
      <c r="D984" s="77"/>
      <c r="E984" s="77"/>
      <c r="F984" s="77"/>
      <c r="G984" s="77"/>
      <c r="H984" s="77"/>
      <c r="I984" s="77"/>
      <c r="J984" s="77"/>
      <c r="K984" s="77"/>
      <c r="L984" s="77"/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</row>
    <row r="985" ht="15.75" customHeight="1">
      <c r="A985" s="8"/>
      <c r="B985" s="77"/>
      <c r="C985" s="77"/>
      <c r="D985" s="77"/>
      <c r="E985" s="77"/>
      <c r="F985" s="77"/>
      <c r="G985" s="77"/>
      <c r="H985" s="77"/>
      <c r="I985" s="77"/>
      <c r="J985" s="77"/>
      <c r="K985" s="77"/>
      <c r="L985" s="77"/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</row>
    <row r="986" ht="15.75" customHeight="1">
      <c r="A986" s="8"/>
      <c r="B986" s="77"/>
      <c r="C986" s="77"/>
      <c r="D986" s="77"/>
      <c r="E986" s="77"/>
      <c r="F986" s="77"/>
      <c r="G986" s="77"/>
      <c r="H986" s="77"/>
      <c r="I986" s="77"/>
      <c r="J986" s="77"/>
      <c r="K986" s="77"/>
      <c r="L986" s="77"/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</row>
    <row r="987" ht="15.75" customHeight="1">
      <c r="A987" s="8"/>
      <c r="B987" s="77"/>
      <c r="C987" s="77"/>
      <c r="D987" s="77"/>
      <c r="E987" s="77"/>
      <c r="F987" s="77"/>
      <c r="G987" s="77"/>
      <c r="H987" s="77"/>
      <c r="I987" s="77"/>
      <c r="J987" s="77"/>
      <c r="K987" s="77"/>
      <c r="L987" s="77"/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</row>
    <row r="988" ht="15.75" customHeight="1">
      <c r="A988" s="8"/>
      <c r="B988" s="77"/>
      <c r="C988" s="77"/>
      <c r="D988" s="77"/>
      <c r="E988" s="77"/>
      <c r="F988" s="77"/>
      <c r="G988" s="77"/>
      <c r="H988" s="77"/>
      <c r="I988" s="77"/>
      <c r="J988" s="77"/>
      <c r="K988" s="77"/>
      <c r="L988" s="77"/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</row>
    <row r="989" ht="15.75" customHeight="1">
      <c r="A989" s="8"/>
      <c r="B989" s="77"/>
      <c r="C989" s="77"/>
      <c r="D989" s="77"/>
      <c r="E989" s="77"/>
      <c r="F989" s="77"/>
      <c r="G989" s="77"/>
      <c r="H989" s="77"/>
      <c r="I989" s="77"/>
      <c r="J989" s="77"/>
      <c r="K989" s="77"/>
      <c r="L989" s="77"/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</row>
    <row r="990" ht="15.75" customHeight="1">
      <c r="A990" s="8"/>
      <c r="B990" s="77"/>
      <c r="C990" s="77"/>
      <c r="D990" s="77"/>
      <c r="E990" s="77"/>
      <c r="F990" s="77"/>
      <c r="G990" s="77"/>
      <c r="H990" s="77"/>
      <c r="I990" s="77"/>
      <c r="J990" s="77"/>
      <c r="K990" s="77"/>
      <c r="L990" s="77"/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</row>
    <row r="991" ht="15.75" customHeight="1">
      <c r="A991" s="8"/>
      <c r="B991" s="77"/>
      <c r="C991" s="77"/>
      <c r="D991" s="77"/>
      <c r="E991" s="77"/>
      <c r="F991" s="77"/>
      <c r="G991" s="77"/>
      <c r="H991" s="77"/>
      <c r="I991" s="77"/>
      <c r="J991" s="77"/>
      <c r="K991" s="77"/>
      <c r="L991" s="77"/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</row>
    <row r="992" ht="15.75" customHeight="1">
      <c r="A992" s="8"/>
      <c r="B992" s="77"/>
      <c r="C992" s="77"/>
      <c r="D992" s="77"/>
      <c r="E992" s="77"/>
      <c r="F992" s="77"/>
      <c r="G992" s="77"/>
      <c r="H992" s="77"/>
      <c r="I992" s="77"/>
      <c r="J992" s="77"/>
      <c r="K992" s="77"/>
      <c r="L992" s="77"/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</row>
    <row r="993" ht="15.75" customHeight="1">
      <c r="A993" s="8"/>
      <c r="B993" s="77"/>
      <c r="C993" s="77"/>
      <c r="D993" s="77"/>
      <c r="E993" s="77"/>
      <c r="F993" s="77"/>
      <c r="G993" s="77"/>
      <c r="H993" s="77"/>
      <c r="I993" s="77"/>
      <c r="J993" s="77"/>
      <c r="K993" s="77"/>
      <c r="L993" s="77"/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</row>
    <row r="994" ht="15.75" customHeight="1">
      <c r="A994" s="8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</row>
    <row r="995" ht="15.75" customHeight="1">
      <c r="A995" s="8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</row>
    <row r="996" ht="15.75" customHeight="1">
      <c r="A996" s="8"/>
      <c r="B996" s="77"/>
      <c r="C996" s="77"/>
      <c r="D996" s="77"/>
      <c r="E996" s="77"/>
      <c r="F996" s="77"/>
      <c r="G996" s="77"/>
      <c r="H996" s="77"/>
      <c r="I996" s="77"/>
      <c r="J996" s="77"/>
      <c r="K996" s="77"/>
      <c r="L996" s="77"/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</row>
    <row r="997" ht="15.75" customHeight="1">
      <c r="A997" s="8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</row>
    <row r="998" ht="15.75" customHeight="1">
      <c r="A998" s="8"/>
      <c r="B998" s="77"/>
      <c r="C998" s="77"/>
      <c r="D998" s="77"/>
      <c r="E998" s="77"/>
      <c r="F998" s="77"/>
      <c r="G998" s="77"/>
      <c r="H998" s="77"/>
      <c r="I998" s="77"/>
      <c r="J998" s="77"/>
      <c r="K998" s="77"/>
      <c r="L998" s="77"/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</row>
    <row r="999" ht="15.75" customHeight="1">
      <c r="A999" s="8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</row>
    <row r="1000" ht="15.75" customHeight="1">
      <c r="A1000" s="8"/>
      <c r="B1000" s="77"/>
      <c r="C1000" s="77"/>
      <c r="D1000" s="77"/>
      <c r="E1000" s="77"/>
      <c r="F1000" s="77"/>
      <c r="G1000" s="77"/>
      <c r="H1000" s="77"/>
      <c r="I1000" s="77"/>
      <c r="J1000" s="77"/>
      <c r="K1000" s="77"/>
      <c r="L1000" s="77"/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</row>
  </sheetData>
  <mergeCells count="20">
    <mergeCell ref="B1:K1"/>
    <mergeCell ref="B4:C4"/>
    <mergeCell ref="F6:G6"/>
    <mergeCell ref="B8:C8"/>
    <mergeCell ref="J10:K10"/>
    <mergeCell ref="B12:C12"/>
    <mergeCell ref="F14:G14"/>
    <mergeCell ref="B28:C28"/>
    <mergeCell ref="B32:C32"/>
    <mergeCell ref="B36:C36"/>
    <mergeCell ref="F36:G36"/>
    <mergeCell ref="F38:G38"/>
    <mergeCell ref="B40:C40"/>
    <mergeCell ref="B16:C16"/>
    <mergeCell ref="N18:O18"/>
    <mergeCell ref="B20:C20"/>
    <mergeCell ref="F22:G22"/>
    <mergeCell ref="B24:C24"/>
    <mergeCell ref="J26:K26"/>
    <mergeCell ref="F30:G30"/>
  </mergeCells>
  <printOptions/>
  <pageMargins bottom="0.75" footer="0.0" header="0.0" left="0.25" right="0.25" top="0.75"/>
  <pageSetup paperSize="9" orientation="landscape"/>
  <drawing r:id="rId1"/>
</worksheet>
</file>