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Регистрация" sheetId="1" r:id="rId5"/>
    <sheet state="visible" name="A" sheetId="2" r:id="rId6"/>
    <sheet state="visible" name="B" sheetId="3" r:id="rId7"/>
    <sheet state="visible" name="C" sheetId="4" r:id="rId8"/>
    <sheet state="visible" name="D" sheetId="5" r:id="rId9"/>
    <sheet state="visible" name="Кубок А" sheetId="6" r:id="rId10"/>
    <sheet state="visible" name="Кубок В" sheetId="7" r:id="rId11"/>
  </sheets>
  <definedNames/>
  <calcPr/>
</workbook>
</file>

<file path=xl/sharedStrings.xml><?xml version="1.0" encoding="utf-8"?>
<sst xmlns="http://schemas.openxmlformats.org/spreadsheetml/2006/main" count="269" uniqueCount="102">
  <si>
    <t>Игрок 1</t>
  </si>
  <si>
    <t>Игрок 2</t>
  </si>
  <si>
    <t>Рейт 1</t>
  </si>
  <si>
    <t>Рейт 2</t>
  </si>
  <si>
    <t>Рейтинг</t>
  </si>
  <si>
    <t>поток</t>
  </si>
  <si>
    <t>Поток 1</t>
  </si>
  <si>
    <t>21 февраля утро</t>
  </si>
  <si>
    <t>Начало в 10:00</t>
  </si>
  <si>
    <t>Чекмарева Татьяна</t>
  </si>
  <si>
    <t>Алиева Ольга</t>
  </si>
  <si>
    <t>утро</t>
  </si>
  <si>
    <t>Большакова Мария</t>
  </si>
  <si>
    <t>Соколова Ольга</t>
  </si>
  <si>
    <t>Савченко Елена</t>
  </si>
  <si>
    <t>Дубовицкая Ольга</t>
  </si>
  <si>
    <t>Артюхина Елена</t>
  </si>
  <si>
    <t>Трофимова Катерина</t>
  </si>
  <si>
    <t>Мирошниченко Вера</t>
  </si>
  <si>
    <t>Петрушко Юлия</t>
  </si>
  <si>
    <t>Елсакова Оксана</t>
  </si>
  <si>
    <t>Зимина Светлана</t>
  </si>
  <si>
    <t>Ткаченко Анна</t>
  </si>
  <si>
    <t>Таратина Елена</t>
  </si>
  <si>
    <t>Алкина Светлана</t>
  </si>
  <si>
    <t>Невдах Юлия</t>
  </si>
  <si>
    <t>Тихомирова Елена</t>
  </si>
  <si>
    <t>Абакумова Дарья</t>
  </si>
  <si>
    <t>Рылова Дария</t>
  </si>
  <si>
    <t>Кайтукова Фатима</t>
  </si>
  <si>
    <t>Сизова Ирина</t>
  </si>
  <si>
    <t>Кузнецова Елена</t>
  </si>
  <si>
    <t>Поток 2</t>
  </si>
  <si>
    <t>21 февраля вечер</t>
  </si>
  <si>
    <t>Начало в 16:30</t>
  </si>
  <si>
    <t>Зубова Наталья</t>
  </si>
  <si>
    <t>Мурашова Елена</t>
  </si>
  <si>
    <t>вечер</t>
  </si>
  <si>
    <t>Бирюкова Наталья</t>
  </si>
  <si>
    <t>Полякова Оксана</t>
  </si>
  <si>
    <t>Хафизова Индира</t>
  </si>
  <si>
    <t>Головко Татьяна</t>
  </si>
  <si>
    <t>Коппа Нина</t>
  </si>
  <si>
    <t>Кирменская Елена</t>
  </si>
  <si>
    <t>Павлова Ирина</t>
  </si>
  <si>
    <t>Бублик Татьяна</t>
  </si>
  <si>
    <t>Багаутдинова Гульназ</t>
  </si>
  <si>
    <t>Курбанова Маргарита</t>
  </si>
  <si>
    <t>Березнеговская Светлана</t>
  </si>
  <si>
    <t>Скляр Светлана</t>
  </si>
  <si>
    <t>Лукьянова Ирина</t>
  </si>
  <si>
    <t>Корсакова Ольга</t>
  </si>
  <si>
    <t>Мельник Татьяна</t>
  </si>
  <si>
    <t>Трушина Надежда</t>
  </si>
  <si>
    <t>Дурынчева Татьяна</t>
  </si>
  <si>
    <t>Прокощенкова Ирина</t>
  </si>
  <si>
    <t>Шаматава Екатерина вместо Прокощенковой</t>
  </si>
  <si>
    <t>Агапова Кристина</t>
  </si>
  <si>
    <t>Тюрина Елена</t>
  </si>
  <si>
    <t>Группа А</t>
  </si>
  <si>
    <t>Команда</t>
  </si>
  <si>
    <t>победы</t>
  </si>
  <si>
    <t>доп</t>
  </si>
  <si>
    <t>место</t>
  </si>
  <si>
    <t>Большакова, Соколова</t>
  </si>
  <si>
    <t/>
  </si>
  <si>
    <t>Мирошниченко, Петрушко</t>
  </si>
  <si>
    <t>Артюхина, Трофимова</t>
  </si>
  <si>
    <t>Ткаченко, Таратина</t>
  </si>
  <si>
    <t>Сизова, Кузнецова</t>
  </si>
  <si>
    <t xml:space="preserve">Рылова, Кайтукова </t>
  </si>
  <si>
    <t>Тур 1</t>
  </si>
  <si>
    <t>дор.</t>
  </si>
  <si>
    <t>Тур 2</t>
  </si>
  <si>
    <t>Тур 3</t>
  </si>
  <si>
    <t>Тур 4</t>
  </si>
  <si>
    <t>Тур 5</t>
  </si>
  <si>
    <t>Группа В</t>
  </si>
  <si>
    <t>Савченко, Дубовицкая</t>
  </si>
  <si>
    <t>Алкина, Невдах</t>
  </si>
  <si>
    <t>Чекмарева, Алиева</t>
  </si>
  <si>
    <t>Елсакова, Зимина</t>
  </si>
  <si>
    <t>Тихомирова, Абакумова</t>
  </si>
  <si>
    <t>Группа С</t>
  </si>
  <si>
    <t xml:space="preserve">Коппа, Кирменская </t>
  </si>
  <si>
    <t>Павлова, Бублик</t>
  </si>
  <si>
    <t>Бирюкова, Полякова</t>
  </si>
  <si>
    <t>Березнеговская, Скляр</t>
  </si>
  <si>
    <t>Агапова, Тюрина</t>
  </si>
  <si>
    <t>Дурынчева, Шаматава</t>
  </si>
  <si>
    <t>Группа D</t>
  </si>
  <si>
    <t>Зубова, Мурашова</t>
  </si>
  <si>
    <t>Лукьянова, Корсакова</t>
  </si>
  <si>
    <t>Хафизова, Головко</t>
  </si>
  <si>
    <t xml:space="preserve">Багаутдинова, Курбанова </t>
  </si>
  <si>
    <t>Мельник, Трушина</t>
  </si>
  <si>
    <t>Кубок А</t>
  </si>
  <si>
    <t>a</t>
  </si>
  <si>
    <t>b</t>
  </si>
  <si>
    <t>c</t>
  </si>
  <si>
    <t>d</t>
  </si>
  <si>
    <t>Кубок 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</si>
</sst>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\+##;\-##;0"/>
    <numFmt numFmtId="165" formatCode="\+##;\-##"/>
  </numFmts>
  <fonts count="12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b/>
      <sz val="24.0"/>
      <color rgb="FF000000"/>
      <name val="Calibri"/>
    </font>
    <font/>
    <font>
      <sz val="18.0"/>
      <color theme="1"/>
      <name val="Calibri"/>
    </font>
    <font>
      <sz val="16.0"/>
      <color theme="1"/>
      <name val="Calibri"/>
    </font>
    <font>
      <b/>
      <sz val="16.0"/>
      <color theme="1"/>
      <name val="Calibri"/>
    </font>
    <font>
      <sz val="16.0"/>
      <color rgb="FFD8D8D8"/>
      <name val="Calibri"/>
    </font>
    <font>
      <b/>
      <sz val="36.0"/>
      <color rgb="FF000000"/>
      <name val="Calibri"/>
    </font>
    <font>
      <b/>
      <sz val="14.0"/>
      <color theme="1"/>
      <name val="Calibri"/>
    </font>
    <font>
      <sz val="14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rgb="FF00FF00"/>
        <bgColor rgb="FF00FF00"/>
      </patternFill>
    </fill>
    <fill>
      <patternFill patternType="solid">
        <fgColor theme="1"/>
        <bgColor theme="1"/>
      </patternFill>
    </fill>
  </fills>
  <borders count="4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top/>
      <bottom style="thin">
        <color rgb="FF000000"/>
      </bottom>
    </border>
    <border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9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1" fillId="0" fontId="2" numFmtId="0" xfId="0" applyAlignment="1" applyBorder="1" applyFont="1">
      <alignment horizontal="center"/>
    </xf>
    <xf borderId="1" fillId="0" fontId="1" numFmtId="0" xfId="0" applyBorder="1" applyFont="1"/>
    <xf borderId="1" fillId="0" fontId="2" numFmtId="0" xfId="0" applyAlignment="1" applyBorder="1" applyFont="1">
      <alignment horizontal="left"/>
    </xf>
    <xf borderId="1" fillId="2" fontId="1" numFmtId="0" xfId="0" applyBorder="1" applyFill="1" applyFont="1"/>
    <xf borderId="1" fillId="3" fontId="1" numFmtId="0" xfId="0" applyBorder="1" applyFill="1" applyFont="1"/>
    <xf borderId="1" fillId="4" fontId="1" numFmtId="0" xfId="0" applyBorder="1" applyFill="1" applyFont="1"/>
    <xf borderId="1" fillId="0" fontId="1" numFmtId="0" xfId="0" applyAlignment="1" applyBorder="1" applyFont="1">
      <alignment readingOrder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3" fillId="0" fontId="2" numFmtId="0" xfId="0" applyAlignment="1" applyBorder="1" applyFont="1">
      <alignment horizontal="center" vertical="center"/>
    </xf>
    <xf borderId="4" fillId="0" fontId="4" numFmtId="0" xfId="0" applyBorder="1" applyFont="1"/>
    <xf borderId="5" fillId="0" fontId="4" numFmtId="0" xfId="0" applyBorder="1" applyFont="1"/>
    <xf borderId="6" fillId="0" fontId="1" numFmtId="0" xfId="0" applyAlignment="1" applyBorder="1" applyFont="1">
      <alignment horizontal="center" vertical="center"/>
    </xf>
    <xf borderId="7" fillId="0" fontId="1" numFmtId="0" xfId="0" applyAlignment="1" applyBorder="1" applyFont="1">
      <alignment horizontal="center" vertical="center"/>
    </xf>
    <xf borderId="8" fillId="0" fontId="1" numFmtId="0" xfId="0" applyAlignment="1" applyBorder="1" applyFont="1">
      <alignment horizontal="center" vertical="center"/>
    </xf>
    <xf borderId="9" fillId="0" fontId="1" numFmtId="0" xfId="0" applyAlignment="1" applyBorder="1" applyFont="1">
      <alignment horizontal="center" vertical="center"/>
    </xf>
    <xf borderId="7" fillId="5" fontId="5" numFmtId="0" xfId="0" applyAlignment="1" applyBorder="1" applyFill="1" applyFont="1">
      <alignment horizontal="left" readingOrder="0" shrinkToFit="0" vertical="center" wrapText="1"/>
    </xf>
    <xf borderId="10" fillId="0" fontId="4" numFmtId="0" xfId="0" applyBorder="1" applyFont="1"/>
    <xf borderId="11" fillId="0" fontId="4" numFmtId="0" xfId="0" applyBorder="1" applyFont="1"/>
    <xf borderId="12" fillId="6" fontId="6" numFmtId="0" xfId="0" applyAlignment="1" applyBorder="1" applyFill="1" applyFont="1">
      <alignment horizontal="center" vertical="center"/>
    </xf>
    <xf borderId="13" fillId="0" fontId="6" numFmtId="0" xfId="0" applyAlignment="1" applyBorder="1" applyFont="1">
      <alignment horizontal="center" vertical="center"/>
    </xf>
    <xf borderId="14" fillId="0" fontId="6" numFmtId="0" xfId="0" applyAlignment="1" applyBorder="1" applyFont="1">
      <alignment horizontal="center" vertical="center"/>
    </xf>
    <xf borderId="10" fillId="0" fontId="5" numFmtId="0" xfId="0" applyAlignment="1" applyBorder="1" applyFont="1">
      <alignment horizontal="center" vertical="center"/>
    </xf>
    <xf borderId="13" fillId="0" fontId="6" numFmtId="164" xfId="0" applyAlignment="1" applyBorder="1" applyFont="1" applyNumberFormat="1">
      <alignment horizontal="center" vertical="center"/>
    </xf>
    <xf borderId="15" fillId="0" fontId="5" numFmtId="0" xfId="0" applyAlignment="1" applyBorder="1" applyFont="1">
      <alignment horizontal="center" readingOrder="0" vertical="center"/>
    </xf>
    <xf borderId="16" fillId="0" fontId="4" numFmtId="0" xfId="0" applyBorder="1" applyFont="1"/>
    <xf borderId="17" fillId="0" fontId="4" numFmtId="0" xfId="0" applyBorder="1" applyFont="1"/>
    <xf borderId="18" fillId="0" fontId="4" numFmtId="0" xfId="0" applyBorder="1" applyFont="1"/>
    <xf borderId="19" fillId="0" fontId="4" numFmtId="0" xfId="0" applyBorder="1" applyFont="1"/>
    <xf borderId="20" fillId="6" fontId="6" numFmtId="165" xfId="0" applyAlignment="1" applyBorder="1" applyFont="1" applyNumberFormat="1">
      <alignment horizontal="center" vertical="center"/>
    </xf>
    <xf borderId="1" fillId="0" fontId="6" numFmtId="164" xfId="0" applyAlignment="1" applyBorder="1" applyFont="1" applyNumberFormat="1">
      <alignment horizontal="center" vertical="center"/>
    </xf>
    <xf borderId="21" fillId="0" fontId="6" numFmtId="164" xfId="0" applyAlignment="1" applyBorder="1" applyFont="1" applyNumberFormat="1">
      <alignment horizontal="center" vertical="center"/>
    </xf>
    <xf borderId="22" fillId="0" fontId="4" numFmtId="0" xfId="0" applyBorder="1" applyFont="1"/>
    <xf borderId="23" fillId="0" fontId="1" numFmtId="0" xfId="0" applyAlignment="1" applyBorder="1" applyFont="1">
      <alignment horizontal="center" vertical="center"/>
    </xf>
    <xf borderId="24" fillId="2" fontId="5" numFmtId="0" xfId="0" applyAlignment="1" applyBorder="1" applyFont="1">
      <alignment horizontal="left" readingOrder="0" shrinkToFit="0" vertical="center" wrapText="1"/>
    </xf>
    <xf borderId="25" fillId="0" fontId="4" numFmtId="0" xfId="0" applyBorder="1" applyFont="1"/>
    <xf borderId="26" fillId="0" fontId="4" numFmtId="0" xfId="0" applyBorder="1" applyFont="1"/>
    <xf borderId="20" fillId="0" fontId="6" numFmtId="0" xfId="0" applyAlignment="1" applyBorder="1" applyFont="1">
      <alignment horizontal="center" vertical="center"/>
    </xf>
    <xf borderId="1" fillId="6" fontId="6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21" fillId="0" fontId="6" numFmtId="0" xfId="0" applyAlignment="1" applyBorder="1" applyFont="1">
      <alignment horizontal="center" vertical="center"/>
    </xf>
    <xf borderId="25" fillId="0" fontId="5" numFmtId="0" xfId="0" applyAlignment="1" applyBorder="1" applyFont="1">
      <alignment horizontal="center" vertical="center"/>
    </xf>
    <xf borderId="27" fillId="0" fontId="5" numFmtId="0" xfId="0" applyAlignment="1" applyBorder="1" applyFont="1">
      <alignment horizontal="center" readingOrder="0" vertical="center"/>
    </xf>
    <xf borderId="20" fillId="0" fontId="6" numFmtId="164" xfId="0" applyAlignment="1" applyBorder="1" applyFont="1" applyNumberFormat="1">
      <alignment horizontal="center" vertical="center"/>
    </xf>
    <xf borderId="1" fillId="6" fontId="6" numFmtId="165" xfId="0" applyAlignment="1" applyBorder="1" applyFont="1" applyNumberFormat="1">
      <alignment horizontal="center" vertical="center"/>
    </xf>
    <xf borderId="24" fillId="5" fontId="5" numFmtId="0" xfId="0" applyAlignment="1" applyBorder="1" applyFont="1">
      <alignment horizontal="left" readingOrder="0" shrinkToFit="0" vertical="center" wrapText="1"/>
    </xf>
    <xf borderId="24" fillId="0" fontId="5" numFmtId="0" xfId="0" applyAlignment="1" applyBorder="1" applyFont="1">
      <alignment horizontal="left" readingOrder="0" shrinkToFit="0" vertical="center" wrapText="1"/>
    </xf>
    <xf borderId="21" fillId="6" fontId="6" numFmtId="0" xfId="0" applyAlignment="1" applyBorder="1" applyFont="1">
      <alignment horizontal="center" vertical="center"/>
    </xf>
    <xf borderId="28" fillId="0" fontId="4" numFmtId="0" xfId="0" applyBorder="1" applyFont="1"/>
    <xf borderId="29" fillId="0" fontId="4" numFmtId="0" xfId="0" applyBorder="1" applyFont="1"/>
    <xf borderId="30" fillId="0" fontId="4" numFmtId="0" xfId="0" applyBorder="1" applyFont="1"/>
    <xf borderId="31" fillId="0" fontId="4" numFmtId="0" xfId="0" applyBorder="1" applyFont="1"/>
    <xf borderId="32" fillId="0" fontId="6" numFmtId="164" xfId="0" applyAlignment="1" applyBorder="1" applyFont="1" applyNumberFormat="1">
      <alignment horizontal="center" vertical="center"/>
    </xf>
    <xf borderId="33" fillId="0" fontId="6" numFmtId="164" xfId="0" applyAlignment="1" applyBorder="1" applyFont="1" applyNumberFormat="1">
      <alignment horizontal="center" vertical="center"/>
    </xf>
    <xf borderId="34" fillId="6" fontId="6" numFmtId="165" xfId="0" applyAlignment="1" applyBorder="1" applyFont="1" applyNumberFormat="1">
      <alignment horizontal="center" vertical="center"/>
    </xf>
    <xf borderId="35" fillId="0" fontId="4" numFmtId="0" xfId="0" applyBorder="1" applyFont="1"/>
    <xf borderId="0" fillId="0" fontId="6" numFmtId="0" xfId="0" applyAlignment="1" applyFont="1">
      <alignment horizontal="center" vertical="center"/>
    </xf>
    <xf borderId="0" fillId="0" fontId="7" numFmtId="0" xfId="0" applyAlignment="1" applyFont="1">
      <alignment horizontal="center" vertical="center"/>
    </xf>
    <xf borderId="0" fillId="0" fontId="6" numFmtId="0" xfId="0" applyFont="1"/>
    <xf borderId="0" fillId="0" fontId="8" numFmtId="0" xfId="0" applyAlignment="1" applyFont="1">
      <alignment horizontal="center"/>
    </xf>
    <xf borderId="18" fillId="0" fontId="6" numFmtId="0" xfId="0" applyAlignment="1" applyBorder="1" applyFont="1">
      <alignment horizontal="center"/>
    </xf>
    <xf borderId="36" fillId="0" fontId="6" numFmtId="0" xfId="0" applyAlignment="1" applyBorder="1" applyFont="1">
      <alignment horizontal="center" readingOrder="0" vertical="center"/>
    </xf>
    <xf borderId="37" fillId="0" fontId="6" numFmtId="0" xfId="0" applyAlignment="1" applyBorder="1" applyFont="1">
      <alignment horizontal="center" readingOrder="0" vertical="center"/>
    </xf>
    <xf borderId="38" fillId="0" fontId="6" numFmtId="0" xfId="0" applyAlignment="1" applyBorder="1" applyFont="1">
      <alignment horizontal="center"/>
    </xf>
    <xf borderId="0" fillId="0" fontId="6" numFmtId="0" xfId="0" applyAlignment="1" applyFont="1">
      <alignment horizontal="right"/>
    </xf>
    <xf borderId="0" fillId="0" fontId="7" numFmtId="0" xfId="0" applyAlignment="1" applyFont="1">
      <alignment horizontal="center"/>
    </xf>
    <xf borderId="15" fillId="0" fontId="1" numFmtId="0" xfId="0" applyAlignment="1" applyBorder="1" applyFont="1">
      <alignment horizontal="center" vertical="center"/>
    </xf>
    <xf borderId="7" fillId="2" fontId="5" numFmtId="0" xfId="0" applyAlignment="1" applyBorder="1" applyFont="1">
      <alignment horizontal="left" readingOrder="0" shrinkToFit="0" vertical="center" wrapText="1"/>
    </xf>
    <xf borderId="2" fillId="0" fontId="5" numFmtId="0" xfId="0" applyAlignment="1" applyBorder="1" applyFont="1">
      <alignment horizontal="center" vertical="center"/>
    </xf>
    <xf borderId="23" fillId="0" fontId="5" numFmtId="0" xfId="0" applyAlignment="1" applyBorder="1" applyFont="1">
      <alignment horizontal="center" vertical="center"/>
    </xf>
    <xf borderId="0" fillId="0" fontId="6" numFmtId="0" xfId="0" applyAlignment="1" applyFont="1">
      <alignment horizontal="left"/>
    </xf>
    <xf borderId="0" fillId="0" fontId="1" numFmtId="0" xfId="0" applyAlignment="1" applyFont="1">
      <alignment horizontal="left"/>
    </xf>
    <xf borderId="0" fillId="0" fontId="9" numFmtId="0" xfId="0" applyAlignment="1" applyFont="1">
      <alignment horizontal="center" vertic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18" fillId="0" fontId="10" numFmtId="0" xfId="0" applyAlignment="1" applyBorder="1" applyFont="1">
      <alignment horizontal="left" shrinkToFit="1" vertical="center" wrapText="0"/>
    </xf>
    <xf borderId="39" fillId="0" fontId="4" numFmtId="0" xfId="0" applyBorder="1" applyFont="1"/>
    <xf borderId="1" fillId="0" fontId="11" numFmtId="0" xfId="0" applyAlignment="1" applyBorder="1" applyFont="1">
      <alignment horizontal="center" readingOrder="0" vertical="center"/>
    </xf>
    <xf borderId="18" fillId="0" fontId="1" numFmtId="0" xfId="0" applyAlignment="1" applyBorder="1" applyFont="1">
      <alignment vertical="center"/>
    </xf>
    <xf borderId="40" fillId="0" fontId="1" numFmtId="0" xfId="0" applyAlignment="1" applyBorder="1" applyFont="1">
      <alignment vertical="center"/>
    </xf>
    <xf borderId="0" fillId="0" fontId="1" numFmtId="0" xfId="0" applyAlignment="1" applyFont="1">
      <alignment horizontal="right"/>
    </xf>
    <xf borderId="41" fillId="0" fontId="1" numFmtId="0" xfId="0" applyAlignment="1" applyBorder="1" applyFont="1">
      <alignment vertical="center"/>
    </xf>
    <xf borderId="17" fillId="0" fontId="10" numFmtId="0" xfId="0" applyAlignment="1" applyBorder="1" applyFont="1">
      <alignment horizontal="left" shrinkToFit="1" vertical="center" wrapText="0"/>
    </xf>
    <xf borderId="39" fillId="0" fontId="1" numFmtId="0" xfId="0" applyAlignment="1" applyBorder="1" applyFont="1">
      <alignment vertical="center"/>
    </xf>
    <xf borderId="42" fillId="2" fontId="10" numFmtId="0" xfId="0" applyAlignment="1" applyBorder="1" applyFont="1">
      <alignment horizontal="left" shrinkToFit="1" vertical="center" wrapText="0"/>
    </xf>
    <xf borderId="43" fillId="0" fontId="4" numFmtId="0" xfId="0" applyBorder="1" applyFont="1"/>
    <xf borderId="17" fillId="0" fontId="10" numFmtId="0" xfId="0" applyAlignment="1" applyBorder="1" applyFont="1">
      <alignment horizontal="center" shrinkToFit="1" vertical="center" wrapText="0"/>
    </xf>
    <xf borderId="0" fillId="0" fontId="1" numFmtId="0" xfId="0" applyAlignment="1" applyFon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71"/>
    <col customWidth="1" min="2" max="3" width="24.86"/>
    <col customWidth="1" min="4" max="4" width="7.0"/>
    <col customWidth="1" min="5" max="5" width="6.86"/>
    <col customWidth="1" min="6" max="6" width="8.71"/>
    <col customWidth="1" min="7" max="7" width="7.14"/>
    <col customWidth="1" min="8" max="26" width="8.71"/>
  </cols>
  <sheetData>
    <row r="1" ht="24.0" customHeight="1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3"/>
    </row>
    <row r="2" ht="24.0" customHeight="1">
      <c r="A2" s="1"/>
      <c r="B2" s="2" t="s">
        <v>6</v>
      </c>
      <c r="C2" s="2" t="s">
        <v>7</v>
      </c>
      <c r="D2" s="2"/>
      <c r="E2" s="2"/>
      <c r="F2" s="4" t="s">
        <v>8</v>
      </c>
      <c r="G2" s="2"/>
      <c r="H2" s="3"/>
    </row>
    <row r="3" ht="24.0" customHeight="1">
      <c r="A3" s="1">
        <v>1.0</v>
      </c>
      <c r="B3" s="5" t="s">
        <v>9</v>
      </c>
      <c r="C3" s="5" t="s">
        <v>10</v>
      </c>
      <c r="D3" s="5">
        <v>116.0</v>
      </c>
      <c r="E3" s="5">
        <v>92.0</v>
      </c>
      <c r="F3" s="5">
        <f t="shared" ref="F3:F13" si="1">E3+D3</f>
        <v>208</v>
      </c>
      <c r="G3" s="3" t="s">
        <v>11</v>
      </c>
      <c r="H3" s="3"/>
    </row>
    <row r="4" ht="24.0" customHeight="1">
      <c r="A4" s="1">
        <v>2.0</v>
      </c>
      <c r="B4" s="5" t="s">
        <v>12</v>
      </c>
      <c r="C4" s="5" t="s">
        <v>13</v>
      </c>
      <c r="D4" s="5">
        <v>97.0</v>
      </c>
      <c r="E4" s="5">
        <v>85.0</v>
      </c>
      <c r="F4" s="5">
        <f t="shared" si="1"/>
        <v>182</v>
      </c>
      <c r="G4" s="3" t="s">
        <v>11</v>
      </c>
      <c r="H4" s="3"/>
    </row>
    <row r="5" ht="24.0" customHeight="1">
      <c r="A5" s="1">
        <v>3.0</v>
      </c>
      <c r="B5" s="5" t="s">
        <v>14</v>
      </c>
      <c r="C5" s="5" t="s">
        <v>15</v>
      </c>
      <c r="D5" s="5">
        <v>86.0</v>
      </c>
      <c r="E5" s="5">
        <v>69.0</v>
      </c>
      <c r="F5" s="5">
        <f t="shared" si="1"/>
        <v>155</v>
      </c>
      <c r="G5" s="3" t="s">
        <v>11</v>
      </c>
      <c r="H5" s="3"/>
    </row>
    <row r="6" ht="24.0" customHeight="1">
      <c r="A6" s="1">
        <v>4.0</v>
      </c>
      <c r="B6" s="5" t="s">
        <v>16</v>
      </c>
      <c r="C6" s="5" t="s">
        <v>17</v>
      </c>
      <c r="D6" s="5">
        <v>105.0</v>
      </c>
      <c r="E6" s="5">
        <v>41.0</v>
      </c>
      <c r="F6" s="5">
        <f t="shared" si="1"/>
        <v>146</v>
      </c>
      <c r="G6" s="3" t="s">
        <v>11</v>
      </c>
      <c r="H6" s="3"/>
    </row>
    <row r="7" ht="24.0" customHeight="1">
      <c r="A7" s="1">
        <v>5.0</v>
      </c>
      <c r="B7" s="6" t="s">
        <v>18</v>
      </c>
      <c r="C7" s="6" t="s">
        <v>19</v>
      </c>
      <c r="D7" s="6">
        <v>62.0</v>
      </c>
      <c r="E7" s="6">
        <v>60.0</v>
      </c>
      <c r="F7" s="6">
        <f t="shared" si="1"/>
        <v>122</v>
      </c>
      <c r="G7" s="3" t="s">
        <v>11</v>
      </c>
      <c r="H7" s="3"/>
    </row>
    <row r="8" ht="24.0" customHeight="1">
      <c r="A8" s="1">
        <v>6.0</v>
      </c>
      <c r="B8" s="6" t="s">
        <v>20</v>
      </c>
      <c r="C8" s="6" t="s">
        <v>21</v>
      </c>
      <c r="D8" s="6">
        <v>48.0</v>
      </c>
      <c r="E8" s="6">
        <v>58.0</v>
      </c>
      <c r="F8" s="6">
        <f t="shared" si="1"/>
        <v>106</v>
      </c>
      <c r="G8" s="5" t="s">
        <v>11</v>
      </c>
      <c r="H8" s="3"/>
    </row>
    <row r="9" ht="24.0" customHeight="1">
      <c r="A9" s="1">
        <v>7.0</v>
      </c>
      <c r="B9" s="6" t="s">
        <v>22</v>
      </c>
      <c r="C9" s="6" t="s">
        <v>23</v>
      </c>
      <c r="D9" s="6">
        <v>17.0</v>
      </c>
      <c r="E9" s="6">
        <v>51.0</v>
      </c>
      <c r="F9" s="6">
        <f t="shared" si="1"/>
        <v>68</v>
      </c>
      <c r="G9" s="3" t="s">
        <v>11</v>
      </c>
      <c r="H9" s="3"/>
    </row>
    <row r="10" ht="24.0" customHeight="1">
      <c r="A10" s="1">
        <v>8.0</v>
      </c>
      <c r="B10" s="6" t="s">
        <v>24</v>
      </c>
      <c r="C10" s="6" t="s">
        <v>25</v>
      </c>
      <c r="D10" s="6">
        <v>58.0</v>
      </c>
      <c r="E10" s="6">
        <v>0.0</v>
      </c>
      <c r="F10" s="6">
        <f t="shared" si="1"/>
        <v>58</v>
      </c>
      <c r="G10" s="3" t="s">
        <v>11</v>
      </c>
      <c r="H10" s="3"/>
    </row>
    <row r="11" ht="24.0" customHeight="1">
      <c r="A11" s="1">
        <v>9.0</v>
      </c>
      <c r="B11" s="3" t="s">
        <v>26</v>
      </c>
      <c r="C11" s="3" t="s">
        <v>27</v>
      </c>
      <c r="D11" s="3">
        <v>1.0</v>
      </c>
      <c r="E11" s="3">
        <v>21.0</v>
      </c>
      <c r="F11" s="3">
        <f t="shared" si="1"/>
        <v>22</v>
      </c>
      <c r="G11" s="3" t="s">
        <v>11</v>
      </c>
      <c r="H11" s="3"/>
    </row>
    <row r="12" ht="24.0" customHeight="1">
      <c r="A12" s="1">
        <v>10.0</v>
      </c>
      <c r="B12" s="3" t="s">
        <v>28</v>
      </c>
      <c r="C12" s="3" t="s">
        <v>29</v>
      </c>
      <c r="D12" s="3">
        <v>0.0</v>
      </c>
      <c r="E12" s="3">
        <v>21.0</v>
      </c>
      <c r="F12" s="3">
        <f t="shared" si="1"/>
        <v>21</v>
      </c>
      <c r="G12" s="3" t="s">
        <v>11</v>
      </c>
      <c r="H12" s="3"/>
    </row>
    <row r="13" ht="24.0" customHeight="1">
      <c r="A13" s="1">
        <v>11.0</v>
      </c>
      <c r="B13" s="3" t="s">
        <v>30</v>
      </c>
      <c r="C13" s="3" t="s">
        <v>31</v>
      </c>
      <c r="D13" s="3">
        <v>4.0</v>
      </c>
      <c r="E13" s="3">
        <v>3.0</v>
      </c>
      <c r="F13" s="3">
        <f t="shared" si="1"/>
        <v>7</v>
      </c>
      <c r="G13" s="3" t="s">
        <v>11</v>
      </c>
      <c r="H13" s="3"/>
    </row>
    <row r="14" ht="24.0" customHeight="1">
      <c r="A14" s="1"/>
      <c r="B14" s="2" t="s">
        <v>32</v>
      </c>
      <c r="C14" s="2" t="s">
        <v>33</v>
      </c>
      <c r="D14" s="3"/>
      <c r="E14" s="3"/>
      <c r="F14" s="4" t="s">
        <v>34</v>
      </c>
      <c r="G14" s="3"/>
      <c r="H14" s="3"/>
    </row>
    <row r="15" ht="24.0" customHeight="1">
      <c r="A15" s="1">
        <v>1.0</v>
      </c>
      <c r="B15" s="5" t="s">
        <v>35</v>
      </c>
      <c r="C15" s="5" t="s">
        <v>36</v>
      </c>
      <c r="D15" s="5">
        <v>92.0</v>
      </c>
      <c r="E15" s="5">
        <v>81.0</v>
      </c>
      <c r="F15" s="5">
        <f t="shared" ref="F15:F25" si="2">E15+D15</f>
        <v>173</v>
      </c>
      <c r="G15" s="6" t="s">
        <v>37</v>
      </c>
      <c r="H15" s="3"/>
    </row>
    <row r="16" ht="24.0" customHeight="1">
      <c r="A16" s="1">
        <v>2.0</v>
      </c>
      <c r="B16" s="5" t="s">
        <v>38</v>
      </c>
      <c r="C16" s="5" t="s">
        <v>39</v>
      </c>
      <c r="D16" s="5">
        <v>80.0</v>
      </c>
      <c r="E16" s="5">
        <v>83.0</v>
      </c>
      <c r="F16" s="5">
        <f t="shared" si="2"/>
        <v>163</v>
      </c>
      <c r="G16" s="3" t="s">
        <v>37</v>
      </c>
      <c r="H16" s="3"/>
    </row>
    <row r="17" ht="24.0" customHeight="1">
      <c r="A17" s="1">
        <v>3.0</v>
      </c>
      <c r="B17" s="5" t="s">
        <v>40</v>
      </c>
      <c r="C17" s="5" t="s">
        <v>41</v>
      </c>
      <c r="D17" s="5">
        <v>75.0</v>
      </c>
      <c r="E17" s="5">
        <v>75.0</v>
      </c>
      <c r="F17" s="5">
        <f t="shared" si="2"/>
        <v>150</v>
      </c>
      <c r="G17" s="6" t="s">
        <v>37</v>
      </c>
      <c r="H17" s="3"/>
    </row>
    <row r="18" ht="24.0" customHeight="1">
      <c r="A18" s="1">
        <v>4.0</v>
      </c>
      <c r="B18" s="5" t="s">
        <v>42</v>
      </c>
      <c r="C18" s="5" t="s">
        <v>43</v>
      </c>
      <c r="D18" s="5">
        <v>61.0</v>
      </c>
      <c r="E18" s="5">
        <v>70.0</v>
      </c>
      <c r="F18" s="5">
        <f t="shared" si="2"/>
        <v>131</v>
      </c>
      <c r="G18" s="3" t="s">
        <v>37</v>
      </c>
      <c r="H18" s="3"/>
    </row>
    <row r="19" ht="24.0" customHeight="1">
      <c r="A19" s="1">
        <v>5.0</v>
      </c>
      <c r="B19" s="6" t="s">
        <v>44</v>
      </c>
      <c r="C19" s="6" t="s">
        <v>45</v>
      </c>
      <c r="D19" s="6">
        <v>65.0</v>
      </c>
      <c r="E19" s="6">
        <v>57.0</v>
      </c>
      <c r="F19" s="6">
        <f t="shared" si="2"/>
        <v>122</v>
      </c>
      <c r="G19" s="7" t="s">
        <v>37</v>
      </c>
      <c r="H19" s="3"/>
    </row>
    <row r="20" ht="24.0" customHeight="1">
      <c r="A20" s="1">
        <v>6.0</v>
      </c>
      <c r="B20" s="6" t="s">
        <v>46</v>
      </c>
      <c r="C20" s="6" t="s">
        <v>47</v>
      </c>
      <c r="D20" s="6">
        <v>95.0</v>
      </c>
      <c r="E20" s="6">
        <v>9.0</v>
      </c>
      <c r="F20" s="6">
        <f t="shared" si="2"/>
        <v>104</v>
      </c>
      <c r="G20" s="7" t="s">
        <v>37</v>
      </c>
      <c r="H20" s="3"/>
    </row>
    <row r="21" ht="24.0" customHeight="1">
      <c r="A21" s="1">
        <v>7.0</v>
      </c>
      <c r="B21" s="6" t="s">
        <v>48</v>
      </c>
      <c r="C21" s="6" t="s">
        <v>49</v>
      </c>
      <c r="D21" s="6">
        <v>59.0</v>
      </c>
      <c r="E21" s="6">
        <v>27.0</v>
      </c>
      <c r="F21" s="6">
        <f t="shared" si="2"/>
        <v>86</v>
      </c>
      <c r="G21" s="7" t="s">
        <v>37</v>
      </c>
      <c r="H21" s="3"/>
    </row>
    <row r="22" ht="24.0" customHeight="1">
      <c r="A22" s="1">
        <v>8.0</v>
      </c>
      <c r="B22" s="6" t="s">
        <v>50</v>
      </c>
      <c r="C22" s="6" t="s">
        <v>51</v>
      </c>
      <c r="D22" s="6">
        <v>57.0</v>
      </c>
      <c r="E22" s="6">
        <v>15.0</v>
      </c>
      <c r="F22" s="6">
        <f t="shared" si="2"/>
        <v>72</v>
      </c>
      <c r="G22" s="6" t="s">
        <v>37</v>
      </c>
      <c r="H22" s="3"/>
    </row>
    <row r="23" ht="24.0" customHeight="1">
      <c r="A23" s="1">
        <v>9.0</v>
      </c>
      <c r="B23" s="3" t="s">
        <v>52</v>
      </c>
      <c r="C23" s="3" t="s">
        <v>53</v>
      </c>
      <c r="D23" s="3">
        <v>27.0</v>
      </c>
      <c r="E23" s="3">
        <v>1.0</v>
      </c>
      <c r="F23" s="3">
        <f t="shared" si="2"/>
        <v>28</v>
      </c>
      <c r="G23" s="3" t="s">
        <v>37</v>
      </c>
      <c r="H23" s="3"/>
    </row>
    <row r="24" ht="24.0" customHeight="1">
      <c r="A24" s="1">
        <v>10.0</v>
      </c>
      <c r="B24" s="3" t="s">
        <v>54</v>
      </c>
      <c r="C24" s="3" t="s">
        <v>55</v>
      </c>
      <c r="D24" s="3">
        <v>1.0</v>
      </c>
      <c r="E24" s="3">
        <v>0.0</v>
      </c>
      <c r="F24" s="3">
        <f t="shared" si="2"/>
        <v>1</v>
      </c>
      <c r="G24" s="3" t="s">
        <v>37</v>
      </c>
      <c r="H24" s="8" t="s">
        <v>56</v>
      </c>
    </row>
    <row r="25" ht="24.0" customHeight="1">
      <c r="A25" s="1">
        <v>11.0</v>
      </c>
      <c r="B25" s="3" t="s">
        <v>57</v>
      </c>
      <c r="C25" s="3" t="s">
        <v>58</v>
      </c>
      <c r="D25" s="3">
        <v>1.0</v>
      </c>
      <c r="E25" s="3">
        <v>0.0</v>
      </c>
      <c r="F25" s="3">
        <f t="shared" si="2"/>
        <v>1</v>
      </c>
      <c r="G25" s="3" t="s">
        <v>37</v>
      </c>
      <c r="H25" s="3"/>
    </row>
    <row r="26" ht="15.75" customHeight="1">
      <c r="A26" s="9"/>
    </row>
    <row r="27" ht="15.75" customHeight="1">
      <c r="A27" s="9"/>
    </row>
    <row r="28" ht="15.75" customHeight="1">
      <c r="A28" s="9"/>
    </row>
    <row r="29" ht="15.75" customHeight="1">
      <c r="A29" s="9"/>
    </row>
    <row r="30" ht="15.75" customHeight="1">
      <c r="A30" s="9"/>
    </row>
    <row r="31" ht="15.75" customHeight="1">
      <c r="A31" s="9"/>
    </row>
    <row r="32" ht="15.75" customHeight="1">
      <c r="A32" s="9"/>
    </row>
    <row r="33" ht="15.75" customHeight="1">
      <c r="A33" s="9"/>
    </row>
    <row r="34" ht="15.75" customHeight="1">
      <c r="A34" s="9"/>
    </row>
    <row r="35" ht="15.75" customHeight="1">
      <c r="A35" s="9"/>
    </row>
    <row r="36" ht="15.75" customHeight="1">
      <c r="A36" s="9"/>
    </row>
    <row r="37" ht="15.75" customHeight="1">
      <c r="A37" s="9"/>
    </row>
    <row r="38" ht="15.75" customHeight="1">
      <c r="A38" s="9"/>
    </row>
    <row r="39" ht="15.75" customHeight="1">
      <c r="A39" s="9"/>
    </row>
    <row r="40" ht="15.75" customHeight="1">
      <c r="A40" s="9"/>
    </row>
    <row r="41" ht="15.75" customHeight="1">
      <c r="A41" s="9"/>
    </row>
    <row r="42" ht="15.75" customHeight="1">
      <c r="A42" s="9"/>
    </row>
    <row r="43" ht="15.75" customHeight="1">
      <c r="A43" s="9"/>
    </row>
    <row r="44" ht="15.75" customHeight="1">
      <c r="A44" s="9"/>
    </row>
    <row r="45" ht="15.75" customHeight="1">
      <c r="A45" s="9"/>
    </row>
    <row r="46" ht="15.75" customHeight="1">
      <c r="A46" s="9"/>
    </row>
    <row r="47" ht="15.75" customHeight="1">
      <c r="A47" s="9"/>
    </row>
    <row r="48" ht="15.75" customHeight="1">
      <c r="A48" s="9"/>
    </row>
    <row r="49" ht="15.75" customHeight="1">
      <c r="A49" s="9"/>
    </row>
    <row r="50" ht="15.75" customHeight="1">
      <c r="A50" s="9"/>
    </row>
    <row r="51" ht="15.75" customHeight="1">
      <c r="A51" s="9"/>
    </row>
    <row r="52" ht="15.75" customHeight="1">
      <c r="A52" s="9"/>
    </row>
    <row r="53" ht="15.75" customHeight="1">
      <c r="A53" s="9"/>
    </row>
    <row r="54" ht="15.75" customHeight="1">
      <c r="A54" s="9"/>
    </row>
    <row r="55" ht="15.75" customHeight="1">
      <c r="A55" s="9"/>
    </row>
    <row r="56" ht="15.75" customHeight="1">
      <c r="A56" s="9"/>
    </row>
    <row r="57" ht="15.75" customHeight="1">
      <c r="A57" s="9"/>
    </row>
    <row r="58" ht="15.75" customHeight="1">
      <c r="A58" s="9"/>
    </row>
    <row r="59" ht="15.75" customHeight="1">
      <c r="A59" s="9"/>
    </row>
    <row r="60" ht="15.75" customHeight="1">
      <c r="A60" s="9"/>
    </row>
    <row r="61" ht="15.75" customHeight="1">
      <c r="A61" s="9"/>
    </row>
    <row r="62" ht="15.75" customHeight="1">
      <c r="A62" s="9"/>
    </row>
    <row r="63" ht="15.75" customHeight="1">
      <c r="A63" s="9"/>
    </row>
    <row r="64" ht="15.75" customHeight="1">
      <c r="A64" s="9"/>
    </row>
    <row r="65" ht="15.75" customHeight="1">
      <c r="A65" s="9"/>
    </row>
    <row r="66" ht="15.75" customHeight="1">
      <c r="A66" s="9"/>
    </row>
    <row r="67" ht="15.75" customHeight="1">
      <c r="A67" s="9"/>
    </row>
    <row r="68" ht="15.75" customHeight="1">
      <c r="A68" s="9"/>
    </row>
    <row r="69" ht="15.75" customHeight="1">
      <c r="A69" s="9"/>
    </row>
    <row r="70" ht="15.75" customHeight="1">
      <c r="A70" s="9"/>
    </row>
    <row r="71" ht="15.75" customHeight="1">
      <c r="A71" s="9"/>
    </row>
    <row r="72" ht="15.75" customHeight="1">
      <c r="A72" s="9"/>
    </row>
    <row r="73" ht="15.75" customHeight="1">
      <c r="A73" s="9"/>
    </row>
    <row r="74" ht="15.75" customHeight="1">
      <c r="A74" s="9"/>
    </row>
    <row r="75" ht="15.75" customHeight="1">
      <c r="A75" s="9"/>
    </row>
    <row r="76" ht="15.75" customHeight="1">
      <c r="A76" s="9"/>
    </row>
    <row r="77" ht="15.75" customHeight="1">
      <c r="A77" s="9"/>
    </row>
    <row r="78" ht="15.75" customHeight="1">
      <c r="A78" s="9"/>
    </row>
    <row r="79" ht="15.75" customHeight="1">
      <c r="A79" s="9"/>
    </row>
    <row r="80" ht="15.75" customHeight="1">
      <c r="A80" s="9"/>
    </row>
    <row r="81" ht="15.75" customHeight="1">
      <c r="A81" s="9"/>
    </row>
    <row r="82" ht="15.75" customHeight="1">
      <c r="A82" s="9"/>
    </row>
    <row r="83" ht="15.75" customHeight="1">
      <c r="A83" s="9"/>
    </row>
    <row r="84" ht="15.75" customHeight="1">
      <c r="A84" s="9"/>
    </row>
    <row r="85" ht="15.75" customHeight="1">
      <c r="A85" s="9"/>
    </row>
    <row r="86" ht="15.75" customHeight="1">
      <c r="A86" s="9"/>
    </row>
    <row r="87" ht="15.75" customHeight="1">
      <c r="A87" s="9"/>
    </row>
    <row r="88" ht="15.75" customHeight="1">
      <c r="A88" s="9"/>
    </row>
    <row r="89" ht="15.75" customHeight="1">
      <c r="A89" s="9"/>
    </row>
    <row r="90" ht="15.75" customHeight="1">
      <c r="A90" s="9"/>
    </row>
    <row r="91" ht="15.75" customHeight="1">
      <c r="A91" s="9"/>
    </row>
    <row r="92" ht="15.75" customHeight="1">
      <c r="A92" s="9"/>
    </row>
    <row r="93" ht="15.75" customHeight="1">
      <c r="A93" s="9"/>
    </row>
    <row r="94" ht="15.75" customHeight="1">
      <c r="A94" s="9"/>
    </row>
    <row r="95" ht="15.75" customHeight="1">
      <c r="A95" s="9"/>
    </row>
    <row r="96" ht="15.75" customHeight="1">
      <c r="A96" s="9"/>
    </row>
    <row r="97" ht="15.75" customHeight="1">
      <c r="A97" s="9"/>
    </row>
    <row r="98" ht="15.75" customHeight="1">
      <c r="A98" s="9"/>
    </row>
    <row r="99" ht="15.75" customHeight="1">
      <c r="A99" s="9"/>
    </row>
    <row r="100" ht="15.75" customHeight="1">
      <c r="A100" s="9"/>
    </row>
    <row r="101" ht="15.75" customHeight="1">
      <c r="A101" s="9"/>
    </row>
    <row r="102" ht="15.75" customHeight="1">
      <c r="A102" s="9"/>
    </row>
    <row r="103" ht="15.75" customHeight="1">
      <c r="A103" s="9"/>
    </row>
    <row r="104" ht="15.75" customHeight="1">
      <c r="A104" s="9"/>
    </row>
    <row r="105" ht="15.75" customHeight="1">
      <c r="A105" s="9"/>
    </row>
    <row r="106" ht="15.75" customHeight="1">
      <c r="A106" s="9"/>
    </row>
    <row r="107" ht="15.75" customHeight="1">
      <c r="A107" s="9"/>
    </row>
    <row r="108" ht="15.75" customHeight="1">
      <c r="A108" s="9"/>
    </row>
    <row r="109" ht="15.75" customHeight="1">
      <c r="A109" s="9"/>
    </row>
    <row r="110" ht="15.75" customHeight="1">
      <c r="A110" s="9"/>
    </row>
    <row r="111" ht="15.75" customHeight="1">
      <c r="A111" s="9"/>
    </row>
    <row r="112" ht="15.75" customHeight="1">
      <c r="A112" s="9"/>
    </row>
    <row r="113" ht="15.75" customHeight="1">
      <c r="A113" s="9"/>
    </row>
    <row r="114" ht="15.75" customHeight="1">
      <c r="A114" s="9"/>
    </row>
    <row r="115" ht="15.75" customHeight="1">
      <c r="A115" s="9"/>
    </row>
    <row r="116" ht="15.75" customHeight="1">
      <c r="A116" s="9"/>
    </row>
    <row r="117" ht="15.75" customHeight="1">
      <c r="A117" s="9"/>
    </row>
    <row r="118" ht="15.75" customHeight="1">
      <c r="A118" s="9"/>
    </row>
    <row r="119" ht="15.75" customHeight="1">
      <c r="A119" s="9"/>
    </row>
    <row r="120" ht="15.75" customHeight="1">
      <c r="A120" s="9"/>
    </row>
    <row r="121" ht="15.75" customHeight="1">
      <c r="A121" s="9"/>
    </row>
    <row r="122" ht="15.75" customHeight="1">
      <c r="A122" s="9"/>
    </row>
    <row r="123" ht="15.75" customHeight="1">
      <c r="A123" s="9"/>
    </row>
    <row r="124" ht="15.75" customHeight="1">
      <c r="A124" s="9"/>
    </row>
    <row r="125" ht="15.75" customHeight="1">
      <c r="A125" s="9"/>
    </row>
    <row r="126" ht="15.75" customHeight="1">
      <c r="A126" s="9"/>
    </row>
    <row r="127" ht="15.75" customHeight="1">
      <c r="A127" s="9"/>
    </row>
    <row r="128" ht="15.75" customHeight="1">
      <c r="A128" s="9"/>
    </row>
    <row r="129" ht="15.75" customHeight="1">
      <c r="A129" s="9"/>
    </row>
    <row r="130" ht="15.75" customHeight="1">
      <c r="A130" s="9"/>
    </row>
    <row r="131" ht="15.75" customHeight="1">
      <c r="A131" s="9"/>
    </row>
    <row r="132" ht="15.75" customHeight="1">
      <c r="A132" s="9"/>
    </row>
    <row r="133" ht="15.75" customHeight="1">
      <c r="A133" s="9"/>
    </row>
    <row r="134" ht="15.75" customHeight="1">
      <c r="A134" s="9"/>
    </row>
    <row r="135" ht="15.75" customHeight="1">
      <c r="A135" s="9"/>
    </row>
    <row r="136" ht="15.75" customHeight="1">
      <c r="A136" s="9"/>
    </row>
    <row r="137" ht="15.75" customHeight="1">
      <c r="A137" s="9"/>
    </row>
    <row r="138" ht="15.75" customHeight="1">
      <c r="A138" s="9"/>
    </row>
    <row r="139" ht="15.75" customHeight="1">
      <c r="A139" s="9"/>
    </row>
    <row r="140" ht="15.75" customHeight="1">
      <c r="A140" s="9"/>
    </row>
    <row r="141" ht="15.75" customHeight="1">
      <c r="A141" s="9"/>
    </row>
    <row r="142" ht="15.75" customHeight="1">
      <c r="A142" s="9"/>
    </row>
    <row r="143" ht="15.75" customHeight="1">
      <c r="A143" s="9"/>
    </row>
    <row r="144" ht="15.75" customHeight="1">
      <c r="A144" s="9"/>
    </row>
    <row r="145" ht="15.75" customHeight="1">
      <c r="A145" s="9"/>
    </row>
    <row r="146" ht="15.75" customHeight="1">
      <c r="A146" s="9"/>
    </row>
    <row r="147" ht="15.75" customHeight="1">
      <c r="A147" s="9"/>
    </row>
    <row r="148" ht="15.75" customHeight="1">
      <c r="A148" s="9"/>
    </row>
    <row r="149" ht="15.75" customHeight="1">
      <c r="A149" s="9"/>
    </row>
    <row r="150" ht="15.75" customHeight="1">
      <c r="A150" s="9"/>
    </row>
    <row r="151" ht="15.75" customHeight="1">
      <c r="A151" s="9"/>
    </row>
    <row r="152" ht="15.75" customHeight="1">
      <c r="A152" s="9"/>
    </row>
    <row r="153" ht="15.75" customHeight="1">
      <c r="A153" s="9"/>
    </row>
    <row r="154" ht="15.75" customHeight="1">
      <c r="A154" s="9"/>
    </row>
    <row r="155" ht="15.75" customHeight="1">
      <c r="A155" s="9"/>
    </row>
    <row r="156" ht="15.75" customHeight="1">
      <c r="A156" s="9"/>
    </row>
    <row r="157" ht="15.75" customHeight="1">
      <c r="A157" s="9"/>
    </row>
    <row r="158" ht="15.75" customHeight="1">
      <c r="A158" s="9"/>
    </row>
    <row r="159" ht="15.75" customHeight="1">
      <c r="A159" s="9"/>
    </row>
    <row r="160" ht="15.75" customHeight="1">
      <c r="A160" s="9"/>
    </row>
    <row r="161" ht="15.75" customHeight="1">
      <c r="A161" s="9"/>
    </row>
    <row r="162" ht="15.75" customHeight="1">
      <c r="A162" s="9"/>
    </row>
    <row r="163" ht="15.75" customHeight="1">
      <c r="A163" s="9"/>
    </row>
    <row r="164" ht="15.75" customHeight="1">
      <c r="A164" s="9"/>
    </row>
    <row r="165" ht="15.75" customHeight="1">
      <c r="A165" s="9"/>
    </row>
    <row r="166" ht="15.75" customHeight="1">
      <c r="A166" s="9"/>
    </row>
    <row r="167" ht="15.75" customHeight="1">
      <c r="A167" s="9"/>
    </row>
    <row r="168" ht="15.75" customHeight="1">
      <c r="A168" s="9"/>
    </row>
    <row r="169" ht="15.75" customHeight="1">
      <c r="A169" s="9"/>
    </row>
    <row r="170" ht="15.75" customHeight="1">
      <c r="A170" s="9"/>
    </row>
    <row r="171" ht="15.75" customHeight="1">
      <c r="A171" s="9"/>
    </row>
    <row r="172" ht="15.75" customHeight="1">
      <c r="A172" s="9"/>
    </row>
    <row r="173" ht="15.75" customHeight="1">
      <c r="A173" s="9"/>
    </row>
    <row r="174" ht="15.75" customHeight="1">
      <c r="A174" s="9"/>
    </row>
    <row r="175" ht="15.75" customHeight="1">
      <c r="A175" s="9"/>
    </row>
    <row r="176" ht="15.75" customHeight="1">
      <c r="A176" s="9"/>
    </row>
    <row r="177" ht="15.75" customHeight="1">
      <c r="A177" s="9"/>
    </row>
    <row r="178" ht="15.75" customHeight="1">
      <c r="A178" s="9"/>
    </row>
    <row r="179" ht="15.75" customHeight="1">
      <c r="A179" s="9"/>
    </row>
    <row r="180" ht="15.75" customHeight="1">
      <c r="A180" s="9"/>
    </row>
    <row r="181" ht="15.75" customHeight="1">
      <c r="A181" s="9"/>
    </row>
    <row r="182" ht="15.75" customHeight="1">
      <c r="A182" s="9"/>
    </row>
    <row r="183" ht="15.75" customHeight="1">
      <c r="A183" s="9"/>
    </row>
    <row r="184" ht="15.75" customHeight="1">
      <c r="A184" s="9"/>
    </row>
    <row r="185" ht="15.75" customHeight="1">
      <c r="A185" s="9"/>
    </row>
    <row r="186" ht="15.75" customHeight="1">
      <c r="A186" s="9"/>
    </row>
    <row r="187" ht="15.75" customHeight="1">
      <c r="A187" s="9"/>
    </row>
    <row r="188" ht="15.75" customHeight="1">
      <c r="A188" s="9"/>
    </row>
    <row r="189" ht="15.75" customHeight="1">
      <c r="A189" s="9"/>
    </row>
    <row r="190" ht="15.75" customHeight="1">
      <c r="A190" s="9"/>
    </row>
    <row r="191" ht="15.75" customHeight="1">
      <c r="A191" s="9"/>
    </row>
    <row r="192" ht="15.75" customHeight="1">
      <c r="A192" s="9"/>
    </row>
    <row r="193" ht="15.75" customHeight="1">
      <c r="A193" s="9"/>
    </row>
    <row r="194" ht="15.75" customHeight="1">
      <c r="A194" s="9"/>
    </row>
    <row r="195" ht="15.75" customHeight="1">
      <c r="A195" s="9"/>
    </row>
    <row r="196" ht="15.75" customHeight="1">
      <c r="A196" s="9"/>
    </row>
    <row r="197" ht="15.75" customHeight="1">
      <c r="A197" s="9"/>
    </row>
    <row r="198" ht="15.75" customHeight="1">
      <c r="A198" s="9"/>
    </row>
    <row r="199" ht="15.75" customHeight="1">
      <c r="A199" s="9"/>
    </row>
    <row r="200" ht="15.75" customHeight="1">
      <c r="A200" s="9"/>
    </row>
    <row r="201" ht="15.75" customHeight="1">
      <c r="A201" s="9"/>
    </row>
    <row r="202" ht="15.75" customHeight="1">
      <c r="A202" s="9"/>
    </row>
    <row r="203" ht="15.75" customHeight="1">
      <c r="A203" s="9"/>
    </row>
    <row r="204" ht="15.75" customHeight="1">
      <c r="A204" s="9"/>
    </row>
    <row r="205" ht="15.75" customHeight="1">
      <c r="A205" s="9"/>
    </row>
    <row r="206" ht="15.75" customHeight="1">
      <c r="A206" s="9"/>
    </row>
    <row r="207" ht="15.75" customHeight="1">
      <c r="A207" s="9"/>
    </row>
    <row r="208" ht="15.75" customHeight="1">
      <c r="A208" s="9"/>
    </row>
    <row r="209" ht="15.75" customHeight="1">
      <c r="A209" s="9"/>
    </row>
    <row r="210" ht="15.75" customHeight="1">
      <c r="A210" s="9"/>
    </row>
    <row r="211" ht="15.75" customHeight="1">
      <c r="A211" s="9"/>
    </row>
    <row r="212" ht="15.75" customHeight="1">
      <c r="A212" s="9"/>
    </row>
    <row r="213" ht="15.75" customHeight="1">
      <c r="A213" s="9"/>
    </row>
    <row r="214" ht="15.75" customHeight="1">
      <c r="A214" s="9"/>
    </row>
    <row r="215" ht="15.75" customHeight="1">
      <c r="A215" s="9"/>
    </row>
    <row r="216" ht="15.75" customHeight="1">
      <c r="A216" s="9"/>
    </row>
    <row r="217" ht="15.75" customHeight="1">
      <c r="A217" s="9"/>
    </row>
    <row r="218" ht="15.75" customHeight="1">
      <c r="A218" s="9"/>
    </row>
    <row r="219" ht="15.75" customHeight="1">
      <c r="A219" s="9"/>
    </row>
    <row r="220" ht="15.75" customHeight="1">
      <c r="A220" s="9"/>
    </row>
    <row r="221" ht="15.75" customHeight="1">
      <c r="A221" s="9"/>
    </row>
    <row r="222" ht="15.75" customHeight="1">
      <c r="A222" s="9"/>
    </row>
    <row r="223" ht="15.75" customHeight="1">
      <c r="A223" s="9"/>
    </row>
    <row r="224" ht="15.75" customHeight="1">
      <c r="A224" s="9"/>
    </row>
    <row r="225" ht="15.75" customHeight="1">
      <c r="A225" s="9"/>
    </row>
    <row r="226" ht="15.75" customHeight="1">
      <c r="A226" s="9"/>
    </row>
    <row r="227" ht="15.75" customHeight="1">
      <c r="A227" s="9"/>
    </row>
    <row r="228" ht="15.75" customHeight="1">
      <c r="A228" s="9"/>
    </row>
    <row r="229" ht="15.75" customHeight="1">
      <c r="A229" s="9"/>
    </row>
    <row r="230" ht="15.75" customHeight="1">
      <c r="A230" s="9"/>
    </row>
    <row r="231" ht="15.75" customHeight="1">
      <c r="A231" s="9"/>
    </row>
    <row r="232" ht="15.75" customHeight="1">
      <c r="A232" s="9"/>
    </row>
    <row r="233" ht="15.75" customHeight="1">
      <c r="A233" s="9"/>
    </row>
    <row r="234" ht="15.75" customHeight="1">
      <c r="A234" s="9"/>
    </row>
    <row r="235" ht="15.75" customHeight="1">
      <c r="A235" s="9"/>
    </row>
    <row r="236" ht="15.75" customHeight="1">
      <c r="A236" s="9"/>
    </row>
    <row r="237" ht="15.75" customHeight="1">
      <c r="A237" s="9"/>
    </row>
    <row r="238" ht="15.75" customHeight="1">
      <c r="A238" s="9"/>
    </row>
    <row r="239" ht="15.75" customHeight="1">
      <c r="A239" s="9"/>
    </row>
    <row r="240" ht="15.75" customHeight="1">
      <c r="A240" s="9"/>
    </row>
    <row r="241" ht="15.75" customHeight="1">
      <c r="A241" s="9"/>
    </row>
    <row r="242" ht="15.75" customHeight="1">
      <c r="A242" s="9"/>
    </row>
    <row r="243" ht="15.75" customHeight="1">
      <c r="A243" s="9"/>
    </row>
    <row r="244" ht="15.75" customHeight="1">
      <c r="A244" s="9"/>
    </row>
    <row r="245" ht="15.75" customHeight="1">
      <c r="A245" s="9"/>
    </row>
    <row r="246" ht="15.75" customHeight="1">
      <c r="A246" s="9"/>
    </row>
    <row r="247" ht="15.75" customHeight="1">
      <c r="A247" s="9"/>
    </row>
    <row r="248" ht="15.75" customHeight="1">
      <c r="A248" s="9"/>
    </row>
    <row r="249" ht="15.75" customHeight="1">
      <c r="A249" s="9"/>
    </row>
    <row r="250" ht="15.75" customHeight="1">
      <c r="A250" s="9"/>
    </row>
    <row r="251" ht="15.75" customHeight="1">
      <c r="A251" s="9"/>
    </row>
    <row r="252" ht="15.75" customHeight="1">
      <c r="A252" s="9"/>
    </row>
    <row r="253" ht="15.75" customHeight="1">
      <c r="A253" s="9"/>
    </row>
    <row r="254" ht="15.75" customHeight="1">
      <c r="A254" s="9"/>
    </row>
    <row r="255" ht="15.75" customHeight="1">
      <c r="A255" s="9"/>
    </row>
    <row r="256" ht="15.75" customHeight="1">
      <c r="A256" s="9"/>
    </row>
    <row r="257" ht="15.75" customHeight="1">
      <c r="A257" s="9"/>
    </row>
    <row r="258" ht="15.75" customHeight="1">
      <c r="A258" s="9"/>
    </row>
    <row r="259" ht="15.75" customHeight="1">
      <c r="A259" s="9"/>
    </row>
    <row r="260" ht="15.75" customHeight="1">
      <c r="A260" s="9"/>
    </row>
    <row r="261" ht="15.75" customHeight="1">
      <c r="A261" s="9"/>
    </row>
    <row r="262" ht="15.75" customHeight="1">
      <c r="A262" s="9"/>
    </row>
    <row r="263" ht="15.75" customHeight="1">
      <c r="A263" s="9"/>
    </row>
    <row r="264" ht="15.75" customHeight="1">
      <c r="A264" s="9"/>
    </row>
    <row r="265" ht="15.75" customHeight="1">
      <c r="A265" s="9"/>
    </row>
    <row r="266" ht="15.75" customHeight="1">
      <c r="A266" s="9"/>
    </row>
    <row r="267" ht="15.75" customHeight="1">
      <c r="A267" s="9"/>
    </row>
    <row r="268" ht="15.75" customHeight="1">
      <c r="A268" s="9"/>
    </row>
    <row r="269" ht="15.75" customHeight="1">
      <c r="A269" s="9"/>
    </row>
    <row r="270" ht="15.75" customHeight="1">
      <c r="A270" s="9"/>
    </row>
    <row r="271" ht="15.75" customHeight="1">
      <c r="A271" s="9"/>
    </row>
    <row r="272" ht="15.75" customHeight="1">
      <c r="A272" s="9"/>
    </row>
    <row r="273" ht="15.75" customHeight="1">
      <c r="A273" s="9"/>
    </row>
    <row r="274" ht="15.75" customHeight="1">
      <c r="A274" s="9"/>
    </row>
    <row r="275" ht="15.75" customHeight="1">
      <c r="A275" s="9"/>
    </row>
    <row r="276" ht="15.75" customHeight="1">
      <c r="A276" s="9"/>
    </row>
    <row r="277" ht="15.75" customHeight="1">
      <c r="A277" s="9"/>
    </row>
    <row r="278" ht="15.75" customHeight="1">
      <c r="A278" s="9"/>
    </row>
    <row r="279" ht="15.75" customHeight="1">
      <c r="A279" s="9"/>
    </row>
    <row r="280" ht="15.75" customHeight="1">
      <c r="A280" s="9"/>
    </row>
    <row r="281" ht="15.75" customHeight="1">
      <c r="A281" s="9"/>
    </row>
    <row r="282" ht="15.75" customHeight="1">
      <c r="A282" s="9"/>
    </row>
    <row r="283" ht="15.75" customHeight="1">
      <c r="A283" s="9"/>
    </row>
    <row r="284" ht="15.75" customHeight="1">
      <c r="A284" s="9"/>
    </row>
    <row r="285" ht="15.75" customHeight="1">
      <c r="A285" s="9"/>
    </row>
    <row r="286" ht="15.75" customHeight="1">
      <c r="A286" s="9"/>
    </row>
    <row r="287" ht="15.75" customHeight="1">
      <c r="A287" s="9"/>
    </row>
    <row r="288" ht="15.75" customHeight="1">
      <c r="A288" s="9"/>
    </row>
    <row r="289" ht="15.75" customHeight="1">
      <c r="A289" s="9"/>
    </row>
    <row r="290" ht="15.75" customHeight="1">
      <c r="A290" s="9"/>
    </row>
    <row r="291" ht="15.75" customHeight="1">
      <c r="A291" s="9"/>
    </row>
    <row r="292" ht="15.75" customHeight="1">
      <c r="A292" s="9"/>
    </row>
    <row r="293" ht="15.75" customHeight="1">
      <c r="A293" s="9"/>
    </row>
    <row r="294" ht="15.75" customHeight="1">
      <c r="A294" s="9"/>
    </row>
    <row r="295" ht="15.75" customHeight="1">
      <c r="A295" s="9"/>
    </row>
    <row r="296" ht="15.75" customHeight="1">
      <c r="A296" s="9"/>
    </row>
    <row r="297" ht="15.75" customHeight="1">
      <c r="A297" s="9"/>
    </row>
    <row r="298" ht="15.75" customHeight="1">
      <c r="A298" s="9"/>
    </row>
    <row r="299" ht="15.75" customHeight="1">
      <c r="A299" s="9"/>
    </row>
    <row r="300" ht="15.75" customHeight="1">
      <c r="A300" s="9"/>
    </row>
    <row r="301" ht="15.75" customHeight="1">
      <c r="A301" s="9"/>
    </row>
    <row r="302" ht="15.75" customHeight="1">
      <c r="A302" s="9"/>
    </row>
    <row r="303" ht="15.75" customHeight="1">
      <c r="A303" s="9"/>
    </row>
    <row r="304" ht="15.75" customHeight="1">
      <c r="A304" s="9"/>
    </row>
    <row r="305" ht="15.75" customHeight="1">
      <c r="A305" s="9"/>
    </row>
    <row r="306" ht="15.75" customHeight="1">
      <c r="A306" s="9"/>
    </row>
    <row r="307" ht="15.75" customHeight="1">
      <c r="A307" s="9"/>
    </row>
    <row r="308" ht="15.75" customHeight="1">
      <c r="A308" s="9"/>
    </row>
    <row r="309" ht="15.75" customHeight="1">
      <c r="A309" s="9"/>
    </row>
    <row r="310" ht="15.75" customHeight="1">
      <c r="A310" s="9"/>
    </row>
    <row r="311" ht="15.75" customHeight="1">
      <c r="A311" s="9"/>
    </row>
    <row r="312" ht="15.75" customHeight="1">
      <c r="A312" s="9"/>
    </row>
    <row r="313" ht="15.75" customHeight="1">
      <c r="A313" s="9"/>
    </row>
    <row r="314" ht="15.75" customHeight="1">
      <c r="A314" s="9"/>
    </row>
    <row r="315" ht="15.75" customHeight="1">
      <c r="A315" s="9"/>
    </row>
    <row r="316" ht="15.75" customHeight="1">
      <c r="A316" s="9"/>
    </row>
    <row r="317" ht="15.75" customHeight="1">
      <c r="A317" s="9"/>
    </row>
    <row r="318" ht="15.75" customHeight="1">
      <c r="A318" s="9"/>
    </row>
    <row r="319" ht="15.75" customHeight="1">
      <c r="A319" s="9"/>
    </row>
    <row r="320" ht="15.75" customHeight="1">
      <c r="A320" s="9"/>
    </row>
    <row r="321" ht="15.75" customHeight="1">
      <c r="A321" s="9"/>
    </row>
    <row r="322" ht="15.75" customHeight="1">
      <c r="A322" s="9"/>
    </row>
    <row r="323" ht="15.75" customHeight="1">
      <c r="A323" s="9"/>
    </row>
    <row r="324" ht="15.75" customHeight="1">
      <c r="A324" s="9"/>
    </row>
    <row r="325" ht="15.75" customHeight="1">
      <c r="A325" s="9"/>
    </row>
    <row r="326" ht="15.75" customHeight="1">
      <c r="A326" s="9"/>
    </row>
    <row r="327" ht="15.75" customHeight="1">
      <c r="A327" s="9"/>
    </row>
    <row r="328" ht="15.75" customHeight="1">
      <c r="A328" s="9"/>
    </row>
    <row r="329" ht="15.75" customHeight="1">
      <c r="A329" s="9"/>
    </row>
    <row r="330" ht="15.75" customHeight="1">
      <c r="A330" s="9"/>
    </row>
    <row r="331" ht="15.75" customHeight="1">
      <c r="A331" s="9"/>
    </row>
    <row r="332" ht="15.75" customHeight="1">
      <c r="A332" s="9"/>
    </row>
    <row r="333" ht="15.75" customHeight="1">
      <c r="A333" s="9"/>
    </row>
    <row r="334" ht="15.75" customHeight="1">
      <c r="A334" s="9"/>
    </row>
    <row r="335" ht="15.75" customHeight="1">
      <c r="A335" s="9"/>
    </row>
    <row r="336" ht="15.75" customHeight="1">
      <c r="A336" s="9"/>
    </row>
    <row r="337" ht="15.75" customHeight="1">
      <c r="A337" s="9"/>
    </row>
    <row r="338" ht="15.75" customHeight="1">
      <c r="A338" s="9"/>
    </row>
    <row r="339" ht="15.75" customHeight="1">
      <c r="A339" s="9"/>
    </row>
    <row r="340" ht="15.75" customHeight="1">
      <c r="A340" s="9"/>
    </row>
    <row r="341" ht="15.75" customHeight="1">
      <c r="A341" s="9"/>
    </row>
    <row r="342" ht="15.75" customHeight="1">
      <c r="A342" s="9"/>
    </row>
    <row r="343" ht="15.75" customHeight="1">
      <c r="A343" s="9"/>
    </row>
    <row r="344" ht="15.75" customHeight="1">
      <c r="A344" s="9"/>
    </row>
    <row r="345" ht="15.75" customHeight="1">
      <c r="A345" s="9"/>
    </row>
    <row r="346" ht="15.75" customHeight="1">
      <c r="A346" s="9"/>
    </row>
    <row r="347" ht="15.75" customHeight="1">
      <c r="A347" s="9"/>
    </row>
    <row r="348" ht="15.75" customHeight="1">
      <c r="A348" s="9"/>
    </row>
    <row r="349" ht="15.75" customHeight="1">
      <c r="A349" s="9"/>
    </row>
    <row r="350" ht="15.75" customHeight="1">
      <c r="A350" s="9"/>
    </row>
    <row r="351" ht="15.75" customHeight="1">
      <c r="A351" s="9"/>
    </row>
    <row r="352" ht="15.75" customHeight="1">
      <c r="A352" s="9"/>
    </row>
    <row r="353" ht="15.75" customHeight="1">
      <c r="A353" s="9"/>
    </row>
    <row r="354" ht="15.75" customHeight="1">
      <c r="A354" s="9"/>
    </row>
    <row r="355" ht="15.75" customHeight="1">
      <c r="A355" s="9"/>
    </row>
    <row r="356" ht="15.75" customHeight="1">
      <c r="A356" s="9"/>
    </row>
    <row r="357" ht="15.75" customHeight="1">
      <c r="A357" s="9"/>
    </row>
    <row r="358" ht="15.75" customHeight="1">
      <c r="A358" s="9"/>
    </row>
    <row r="359" ht="15.75" customHeight="1">
      <c r="A359" s="9"/>
    </row>
    <row r="360" ht="15.75" customHeight="1">
      <c r="A360" s="9"/>
    </row>
    <row r="361" ht="15.75" customHeight="1">
      <c r="A361" s="9"/>
    </row>
    <row r="362" ht="15.75" customHeight="1">
      <c r="A362" s="9"/>
    </row>
    <row r="363" ht="15.75" customHeight="1">
      <c r="A363" s="9"/>
    </row>
    <row r="364" ht="15.75" customHeight="1">
      <c r="A364" s="9"/>
    </row>
    <row r="365" ht="15.75" customHeight="1">
      <c r="A365" s="9"/>
    </row>
    <row r="366" ht="15.75" customHeight="1">
      <c r="A366" s="9"/>
    </row>
    <row r="367" ht="15.75" customHeight="1">
      <c r="A367" s="9"/>
    </row>
    <row r="368" ht="15.75" customHeight="1">
      <c r="A368" s="9"/>
    </row>
    <row r="369" ht="15.75" customHeight="1">
      <c r="A369" s="9"/>
    </row>
    <row r="370" ht="15.75" customHeight="1">
      <c r="A370" s="9"/>
    </row>
    <row r="371" ht="15.75" customHeight="1">
      <c r="A371" s="9"/>
    </row>
    <row r="372" ht="15.75" customHeight="1">
      <c r="A372" s="9"/>
    </row>
    <row r="373" ht="15.75" customHeight="1">
      <c r="A373" s="9"/>
    </row>
    <row r="374" ht="15.75" customHeight="1">
      <c r="A374" s="9"/>
    </row>
    <row r="375" ht="15.75" customHeight="1">
      <c r="A375" s="9"/>
    </row>
    <row r="376" ht="15.75" customHeight="1">
      <c r="A376" s="9"/>
    </row>
    <row r="377" ht="15.75" customHeight="1">
      <c r="A377" s="9"/>
    </row>
    <row r="378" ht="15.75" customHeight="1">
      <c r="A378" s="9"/>
    </row>
    <row r="379" ht="15.75" customHeight="1">
      <c r="A379" s="9"/>
    </row>
    <row r="380" ht="15.75" customHeight="1">
      <c r="A380" s="9"/>
    </row>
    <row r="381" ht="15.75" customHeight="1">
      <c r="A381" s="9"/>
    </row>
    <row r="382" ht="15.75" customHeight="1">
      <c r="A382" s="9"/>
    </row>
    <row r="383" ht="15.75" customHeight="1">
      <c r="A383" s="9"/>
    </row>
    <row r="384" ht="15.75" customHeight="1">
      <c r="A384" s="9"/>
    </row>
    <row r="385" ht="15.75" customHeight="1">
      <c r="A385" s="9"/>
    </row>
    <row r="386" ht="15.75" customHeight="1">
      <c r="A386" s="9"/>
    </row>
    <row r="387" ht="15.75" customHeight="1">
      <c r="A387" s="9"/>
    </row>
    <row r="388" ht="15.75" customHeight="1">
      <c r="A388" s="9"/>
    </row>
    <row r="389" ht="15.75" customHeight="1">
      <c r="A389" s="9"/>
    </row>
    <row r="390" ht="15.75" customHeight="1">
      <c r="A390" s="9"/>
    </row>
    <row r="391" ht="15.75" customHeight="1">
      <c r="A391" s="9"/>
    </row>
    <row r="392" ht="15.75" customHeight="1">
      <c r="A392" s="9"/>
    </row>
    <row r="393" ht="15.75" customHeight="1">
      <c r="A393" s="9"/>
    </row>
    <row r="394" ht="15.75" customHeight="1">
      <c r="A394" s="9"/>
    </row>
    <row r="395" ht="15.75" customHeight="1">
      <c r="A395" s="9"/>
    </row>
    <row r="396" ht="15.75" customHeight="1">
      <c r="A396" s="9"/>
    </row>
    <row r="397" ht="15.75" customHeight="1">
      <c r="A397" s="9"/>
    </row>
    <row r="398" ht="15.75" customHeight="1">
      <c r="A398" s="9"/>
    </row>
    <row r="399" ht="15.75" customHeight="1">
      <c r="A399" s="9"/>
    </row>
    <row r="400" ht="15.75" customHeight="1">
      <c r="A400" s="9"/>
    </row>
    <row r="401" ht="15.75" customHeight="1">
      <c r="A401" s="9"/>
    </row>
    <row r="402" ht="15.75" customHeight="1">
      <c r="A402" s="9"/>
    </row>
    <row r="403" ht="15.75" customHeight="1">
      <c r="A403" s="9"/>
    </row>
    <row r="404" ht="15.75" customHeight="1">
      <c r="A404" s="9"/>
    </row>
    <row r="405" ht="15.75" customHeight="1">
      <c r="A405" s="9"/>
    </row>
    <row r="406" ht="15.75" customHeight="1">
      <c r="A406" s="9"/>
    </row>
    <row r="407" ht="15.75" customHeight="1">
      <c r="A407" s="9"/>
    </row>
    <row r="408" ht="15.75" customHeight="1">
      <c r="A408" s="9"/>
    </row>
    <row r="409" ht="15.75" customHeight="1">
      <c r="A409" s="9"/>
    </row>
    <row r="410" ht="15.75" customHeight="1">
      <c r="A410" s="9"/>
    </row>
    <row r="411" ht="15.75" customHeight="1">
      <c r="A411" s="9"/>
    </row>
    <row r="412" ht="15.75" customHeight="1">
      <c r="A412" s="9"/>
    </row>
    <row r="413" ht="15.75" customHeight="1">
      <c r="A413" s="9"/>
    </row>
    <row r="414" ht="15.75" customHeight="1">
      <c r="A414" s="9"/>
    </row>
    <row r="415" ht="15.75" customHeight="1">
      <c r="A415" s="9"/>
    </row>
    <row r="416" ht="15.75" customHeight="1">
      <c r="A416" s="9"/>
    </row>
    <row r="417" ht="15.75" customHeight="1">
      <c r="A417" s="9"/>
    </row>
    <row r="418" ht="15.75" customHeight="1">
      <c r="A418" s="9"/>
    </row>
    <row r="419" ht="15.75" customHeight="1">
      <c r="A419" s="9"/>
    </row>
    <row r="420" ht="15.75" customHeight="1">
      <c r="A420" s="9"/>
    </row>
    <row r="421" ht="15.75" customHeight="1">
      <c r="A421" s="9"/>
    </row>
    <row r="422" ht="15.75" customHeight="1">
      <c r="A422" s="9"/>
    </row>
    <row r="423" ht="15.75" customHeight="1">
      <c r="A423" s="9"/>
    </row>
    <row r="424" ht="15.75" customHeight="1">
      <c r="A424" s="9"/>
    </row>
    <row r="425" ht="15.75" customHeight="1">
      <c r="A425" s="9"/>
    </row>
    <row r="426" ht="15.75" customHeight="1">
      <c r="A426" s="9"/>
    </row>
    <row r="427" ht="15.75" customHeight="1">
      <c r="A427" s="9"/>
    </row>
    <row r="428" ht="15.75" customHeight="1">
      <c r="A428" s="9"/>
    </row>
    <row r="429" ht="15.75" customHeight="1">
      <c r="A429" s="9"/>
    </row>
    <row r="430" ht="15.75" customHeight="1">
      <c r="A430" s="9"/>
    </row>
    <row r="431" ht="15.75" customHeight="1">
      <c r="A431" s="9"/>
    </row>
    <row r="432" ht="15.75" customHeight="1">
      <c r="A432" s="9"/>
    </row>
    <row r="433" ht="15.75" customHeight="1">
      <c r="A433" s="9"/>
    </row>
    <row r="434" ht="15.75" customHeight="1">
      <c r="A434" s="9"/>
    </row>
    <row r="435" ht="15.75" customHeight="1">
      <c r="A435" s="9"/>
    </row>
    <row r="436" ht="15.75" customHeight="1">
      <c r="A436" s="9"/>
    </row>
    <row r="437" ht="15.75" customHeight="1">
      <c r="A437" s="9"/>
    </row>
    <row r="438" ht="15.75" customHeight="1">
      <c r="A438" s="9"/>
    </row>
    <row r="439" ht="15.75" customHeight="1">
      <c r="A439" s="9"/>
    </row>
    <row r="440" ht="15.75" customHeight="1">
      <c r="A440" s="9"/>
    </row>
    <row r="441" ht="15.75" customHeight="1">
      <c r="A441" s="9"/>
    </row>
    <row r="442" ht="15.75" customHeight="1">
      <c r="A442" s="9"/>
    </row>
    <row r="443" ht="15.75" customHeight="1">
      <c r="A443" s="9"/>
    </row>
    <row r="444" ht="15.75" customHeight="1">
      <c r="A444" s="9"/>
    </row>
    <row r="445" ht="15.75" customHeight="1">
      <c r="A445" s="9"/>
    </row>
    <row r="446" ht="15.75" customHeight="1">
      <c r="A446" s="9"/>
    </row>
    <row r="447" ht="15.75" customHeight="1">
      <c r="A447" s="9"/>
    </row>
    <row r="448" ht="15.75" customHeight="1">
      <c r="A448" s="9"/>
    </row>
    <row r="449" ht="15.75" customHeight="1">
      <c r="A449" s="9"/>
    </row>
    <row r="450" ht="15.75" customHeight="1">
      <c r="A450" s="9"/>
    </row>
    <row r="451" ht="15.75" customHeight="1">
      <c r="A451" s="9"/>
    </row>
    <row r="452" ht="15.75" customHeight="1">
      <c r="A452" s="9"/>
    </row>
    <row r="453" ht="15.75" customHeight="1">
      <c r="A453" s="9"/>
    </row>
    <row r="454" ht="15.75" customHeight="1">
      <c r="A454" s="9"/>
    </row>
    <row r="455" ht="15.75" customHeight="1">
      <c r="A455" s="9"/>
    </row>
    <row r="456" ht="15.75" customHeight="1">
      <c r="A456" s="9"/>
    </row>
    <row r="457" ht="15.75" customHeight="1">
      <c r="A457" s="9"/>
    </row>
    <row r="458" ht="15.75" customHeight="1">
      <c r="A458" s="9"/>
    </row>
    <row r="459" ht="15.75" customHeight="1">
      <c r="A459" s="9"/>
    </row>
    <row r="460" ht="15.75" customHeight="1">
      <c r="A460" s="9"/>
    </row>
    <row r="461" ht="15.75" customHeight="1">
      <c r="A461" s="9"/>
    </row>
    <row r="462" ht="15.75" customHeight="1">
      <c r="A462" s="9"/>
    </row>
    <row r="463" ht="15.75" customHeight="1">
      <c r="A463" s="9"/>
    </row>
    <row r="464" ht="15.75" customHeight="1">
      <c r="A464" s="9"/>
    </row>
    <row r="465" ht="15.75" customHeight="1">
      <c r="A465" s="9"/>
    </row>
    <row r="466" ht="15.75" customHeight="1">
      <c r="A466" s="9"/>
    </row>
    <row r="467" ht="15.75" customHeight="1">
      <c r="A467" s="9"/>
    </row>
    <row r="468" ht="15.75" customHeight="1">
      <c r="A468" s="9"/>
    </row>
    <row r="469" ht="15.75" customHeight="1">
      <c r="A469" s="9"/>
    </row>
    <row r="470" ht="15.75" customHeight="1">
      <c r="A470" s="9"/>
    </row>
    <row r="471" ht="15.75" customHeight="1">
      <c r="A471" s="9"/>
    </row>
    <row r="472" ht="15.75" customHeight="1">
      <c r="A472" s="9"/>
    </row>
    <row r="473" ht="15.75" customHeight="1">
      <c r="A473" s="9"/>
    </row>
    <row r="474" ht="15.75" customHeight="1">
      <c r="A474" s="9"/>
    </row>
    <row r="475" ht="15.75" customHeight="1">
      <c r="A475" s="9"/>
    </row>
    <row r="476" ht="15.75" customHeight="1">
      <c r="A476" s="9"/>
    </row>
    <row r="477" ht="15.75" customHeight="1">
      <c r="A477" s="9"/>
    </row>
    <row r="478" ht="15.75" customHeight="1">
      <c r="A478" s="9"/>
    </row>
    <row r="479" ht="15.75" customHeight="1">
      <c r="A479" s="9"/>
    </row>
    <row r="480" ht="15.75" customHeight="1">
      <c r="A480" s="9"/>
    </row>
    <row r="481" ht="15.75" customHeight="1">
      <c r="A481" s="9"/>
    </row>
    <row r="482" ht="15.75" customHeight="1">
      <c r="A482" s="9"/>
    </row>
    <row r="483" ht="15.75" customHeight="1">
      <c r="A483" s="9"/>
    </row>
    <row r="484" ht="15.75" customHeight="1">
      <c r="A484" s="9"/>
    </row>
    <row r="485" ht="15.75" customHeight="1">
      <c r="A485" s="9"/>
    </row>
    <row r="486" ht="15.75" customHeight="1">
      <c r="A486" s="9"/>
    </row>
    <row r="487" ht="15.75" customHeight="1">
      <c r="A487" s="9"/>
    </row>
    <row r="488" ht="15.75" customHeight="1">
      <c r="A488" s="9"/>
    </row>
    <row r="489" ht="15.75" customHeight="1">
      <c r="A489" s="9"/>
    </row>
    <row r="490" ht="15.75" customHeight="1">
      <c r="A490" s="9"/>
    </row>
    <row r="491" ht="15.75" customHeight="1">
      <c r="A491" s="9"/>
    </row>
    <row r="492" ht="15.75" customHeight="1">
      <c r="A492" s="9"/>
    </row>
    <row r="493" ht="15.75" customHeight="1">
      <c r="A493" s="9"/>
    </row>
    <row r="494" ht="15.75" customHeight="1">
      <c r="A494" s="9"/>
    </row>
    <row r="495" ht="15.75" customHeight="1">
      <c r="A495" s="9"/>
    </row>
    <row r="496" ht="15.75" customHeight="1">
      <c r="A496" s="9"/>
    </row>
    <row r="497" ht="15.75" customHeight="1">
      <c r="A497" s="9"/>
    </row>
    <row r="498" ht="15.75" customHeight="1">
      <c r="A498" s="9"/>
    </row>
    <row r="499" ht="15.75" customHeight="1">
      <c r="A499" s="9"/>
    </row>
    <row r="500" ht="15.75" customHeight="1">
      <c r="A500" s="9"/>
    </row>
    <row r="501" ht="15.75" customHeight="1">
      <c r="A501" s="9"/>
    </row>
    <row r="502" ht="15.75" customHeight="1">
      <c r="A502" s="9"/>
    </row>
    <row r="503" ht="15.75" customHeight="1">
      <c r="A503" s="9"/>
    </row>
    <row r="504" ht="15.75" customHeight="1">
      <c r="A504" s="9"/>
    </row>
    <row r="505" ht="15.75" customHeight="1">
      <c r="A505" s="9"/>
    </row>
    <row r="506" ht="15.75" customHeight="1">
      <c r="A506" s="9"/>
    </row>
    <row r="507" ht="15.75" customHeight="1">
      <c r="A507" s="9"/>
    </row>
    <row r="508" ht="15.75" customHeight="1">
      <c r="A508" s="9"/>
    </row>
    <row r="509" ht="15.75" customHeight="1">
      <c r="A509" s="9"/>
    </row>
    <row r="510" ht="15.75" customHeight="1">
      <c r="A510" s="9"/>
    </row>
    <row r="511" ht="15.75" customHeight="1">
      <c r="A511" s="9"/>
    </row>
    <row r="512" ht="15.75" customHeight="1">
      <c r="A512" s="9"/>
    </row>
    <row r="513" ht="15.75" customHeight="1">
      <c r="A513" s="9"/>
    </row>
    <row r="514" ht="15.75" customHeight="1">
      <c r="A514" s="9"/>
    </row>
    <row r="515" ht="15.75" customHeight="1">
      <c r="A515" s="9"/>
    </row>
    <row r="516" ht="15.75" customHeight="1">
      <c r="A516" s="9"/>
    </row>
    <row r="517" ht="15.75" customHeight="1">
      <c r="A517" s="9"/>
    </row>
    <row r="518" ht="15.75" customHeight="1">
      <c r="A518" s="9"/>
    </row>
    <row r="519" ht="15.75" customHeight="1">
      <c r="A519" s="9"/>
    </row>
    <row r="520" ht="15.75" customHeight="1">
      <c r="A520" s="9"/>
    </row>
    <row r="521" ht="15.75" customHeight="1">
      <c r="A521" s="9"/>
    </row>
    <row r="522" ht="15.75" customHeight="1">
      <c r="A522" s="9"/>
    </row>
    <row r="523" ht="15.75" customHeight="1">
      <c r="A523" s="9"/>
    </row>
    <row r="524" ht="15.75" customHeight="1">
      <c r="A524" s="9"/>
    </row>
    <row r="525" ht="15.75" customHeight="1">
      <c r="A525" s="9"/>
    </row>
    <row r="526" ht="15.75" customHeight="1">
      <c r="A526" s="9"/>
    </row>
    <row r="527" ht="15.75" customHeight="1">
      <c r="A527" s="9"/>
    </row>
    <row r="528" ht="15.75" customHeight="1">
      <c r="A528" s="9"/>
    </row>
    <row r="529" ht="15.75" customHeight="1">
      <c r="A529" s="9"/>
    </row>
    <row r="530" ht="15.75" customHeight="1">
      <c r="A530" s="9"/>
    </row>
    <row r="531" ht="15.75" customHeight="1">
      <c r="A531" s="9"/>
    </row>
    <row r="532" ht="15.75" customHeight="1">
      <c r="A532" s="9"/>
    </row>
    <row r="533" ht="15.75" customHeight="1">
      <c r="A533" s="9"/>
    </row>
    <row r="534" ht="15.75" customHeight="1">
      <c r="A534" s="9"/>
    </row>
    <row r="535" ht="15.75" customHeight="1">
      <c r="A535" s="9"/>
    </row>
    <row r="536" ht="15.75" customHeight="1">
      <c r="A536" s="9"/>
    </row>
    <row r="537" ht="15.75" customHeight="1">
      <c r="A537" s="9"/>
    </row>
    <row r="538" ht="15.75" customHeight="1">
      <c r="A538" s="9"/>
    </row>
    <row r="539" ht="15.75" customHeight="1">
      <c r="A539" s="9"/>
    </row>
    <row r="540" ht="15.75" customHeight="1">
      <c r="A540" s="9"/>
    </row>
    <row r="541" ht="15.75" customHeight="1">
      <c r="A541" s="9"/>
    </row>
    <row r="542" ht="15.75" customHeight="1">
      <c r="A542" s="9"/>
    </row>
    <row r="543" ht="15.75" customHeight="1">
      <c r="A543" s="9"/>
    </row>
    <row r="544" ht="15.75" customHeight="1">
      <c r="A544" s="9"/>
    </row>
    <row r="545" ht="15.75" customHeight="1">
      <c r="A545" s="9"/>
    </row>
    <row r="546" ht="15.75" customHeight="1">
      <c r="A546" s="9"/>
    </row>
    <row r="547" ht="15.75" customHeight="1">
      <c r="A547" s="9"/>
    </row>
    <row r="548" ht="15.75" customHeight="1">
      <c r="A548" s="9"/>
    </row>
    <row r="549" ht="15.75" customHeight="1">
      <c r="A549" s="9"/>
    </row>
    <row r="550" ht="15.75" customHeight="1">
      <c r="A550" s="9"/>
    </row>
    <row r="551" ht="15.75" customHeight="1">
      <c r="A551" s="9"/>
    </row>
    <row r="552" ht="15.75" customHeight="1">
      <c r="A552" s="9"/>
    </row>
    <row r="553" ht="15.75" customHeight="1">
      <c r="A553" s="9"/>
    </row>
    <row r="554" ht="15.75" customHeight="1">
      <c r="A554" s="9"/>
    </row>
    <row r="555" ht="15.75" customHeight="1">
      <c r="A555" s="9"/>
    </row>
    <row r="556" ht="15.75" customHeight="1">
      <c r="A556" s="9"/>
    </row>
    <row r="557" ht="15.75" customHeight="1">
      <c r="A557" s="9"/>
    </row>
    <row r="558" ht="15.75" customHeight="1">
      <c r="A558" s="9"/>
    </row>
    <row r="559" ht="15.75" customHeight="1">
      <c r="A559" s="9"/>
    </row>
    <row r="560" ht="15.75" customHeight="1">
      <c r="A560" s="9"/>
    </row>
    <row r="561" ht="15.75" customHeight="1">
      <c r="A561" s="9"/>
    </row>
    <row r="562" ht="15.75" customHeight="1">
      <c r="A562" s="9"/>
    </row>
    <row r="563" ht="15.75" customHeight="1">
      <c r="A563" s="9"/>
    </row>
    <row r="564" ht="15.75" customHeight="1">
      <c r="A564" s="9"/>
    </row>
    <row r="565" ht="15.75" customHeight="1">
      <c r="A565" s="9"/>
    </row>
    <row r="566" ht="15.75" customHeight="1">
      <c r="A566" s="9"/>
    </row>
    <row r="567" ht="15.75" customHeight="1">
      <c r="A567" s="9"/>
    </row>
    <row r="568" ht="15.75" customHeight="1">
      <c r="A568" s="9"/>
    </row>
    <row r="569" ht="15.75" customHeight="1">
      <c r="A569" s="9"/>
    </row>
    <row r="570" ht="15.75" customHeight="1">
      <c r="A570" s="9"/>
    </row>
    <row r="571" ht="15.75" customHeight="1">
      <c r="A571" s="9"/>
    </row>
    <row r="572" ht="15.75" customHeight="1">
      <c r="A572" s="9"/>
    </row>
    <row r="573" ht="15.75" customHeight="1">
      <c r="A573" s="9"/>
    </row>
    <row r="574" ht="15.75" customHeight="1">
      <c r="A574" s="9"/>
    </row>
    <row r="575" ht="15.75" customHeight="1">
      <c r="A575" s="9"/>
    </row>
    <row r="576" ht="15.75" customHeight="1">
      <c r="A576" s="9"/>
    </row>
    <row r="577" ht="15.75" customHeight="1">
      <c r="A577" s="9"/>
    </row>
    <row r="578" ht="15.75" customHeight="1">
      <c r="A578" s="9"/>
    </row>
    <row r="579" ht="15.75" customHeight="1">
      <c r="A579" s="9"/>
    </row>
    <row r="580" ht="15.75" customHeight="1">
      <c r="A580" s="9"/>
    </row>
    <row r="581" ht="15.75" customHeight="1">
      <c r="A581" s="9"/>
    </row>
    <row r="582" ht="15.75" customHeight="1">
      <c r="A582" s="9"/>
    </row>
    <row r="583" ht="15.75" customHeight="1">
      <c r="A583" s="9"/>
    </row>
    <row r="584" ht="15.75" customHeight="1">
      <c r="A584" s="9"/>
    </row>
    <row r="585" ht="15.75" customHeight="1">
      <c r="A585" s="9"/>
    </row>
    <row r="586" ht="15.75" customHeight="1">
      <c r="A586" s="9"/>
    </row>
    <row r="587" ht="15.75" customHeight="1">
      <c r="A587" s="9"/>
    </row>
    <row r="588" ht="15.75" customHeight="1">
      <c r="A588" s="9"/>
    </row>
    <row r="589" ht="15.75" customHeight="1">
      <c r="A589" s="9"/>
    </row>
    <row r="590" ht="15.75" customHeight="1">
      <c r="A590" s="9"/>
    </row>
    <row r="591" ht="15.75" customHeight="1">
      <c r="A591" s="9"/>
    </row>
    <row r="592" ht="15.75" customHeight="1">
      <c r="A592" s="9"/>
    </row>
    <row r="593" ht="15.75" customHeight="1">
      <c r="A593" s="9"/>
    </row>
    <row r="594" ht="15.75" customHeight="1">
      <c r="A594" s="9"/>
    </row>
    <row r="595" ht="15.75" customHeight="1">
      <c r="A595" s="9"/>
    </row>
    <row r="596" ht="15.75" customHeight="1">
      <c r="A596" s="9"/>
    </row>
    <row r="597" ht="15.75" customHeight="1">
      <c r="A597" s="9"/>
    </row>
    <row r="598" ht="15.75" customHeight="1">
      <c r="A598" s="9"/>
    </row>
    <row r="599" ht="15.75" customHeight="1">
      <c r="A599" s="9"/>
    </row>
    <row r="600" ht="15.75" customHeight="1">
      <c r="A600" s="9"/>
    </row>
    <row r="601" ht="15.75" customHeight="1">
      <c r="A601" s="9"/>
    </row>
    <row r="602" ht="15.75" customHeight="1">
      <c r="A602" s="9"/>
    </row>
    <row r="603" ht="15.75" customHeight="1">
      <c r="A603" s="9"/>
    </row>
    <row r="604" ht="15.75" customHeight="1">
      <c r="A604" s="9"/>
    </row>
    <row r="605" ht="15.75" customHeight="1">
      <c r="A605" s="9"/>
    </row>
    <row r="606" ht="15.75" customHeight="1">
      <c r="A606" s="9"/>
    </row>
    <row r="607" ht="15.75" customHeight="1">
      <c r="A607" s="9"/>
    </row>
    <row r="608" ht="15.75" customHeight="1">
      <c r="A608" s="9"/>
    </row>
    <row r="609" ht="15.75" customHeight="1">
      <c r="A609" s="9"/>
    </row>
    <row r="610" ht="15.75" customHeight="1">
      <c r="A610" s="9"/>
    </row>
    <row r="611" ht="15.75" customHeight="1">
      <c r="A611" s="9"/>
    </row>
    <row r="612" ht="15.75" customHeight="1">
      <c r="A612" s="9"/>
    </row>
    <row r="613" ht="15.75" customHeight="1">
      <c r="A613" s="9"/>
    </row>
    <row r="614" ht="15.75" customHeight="1">
      <c r="A614" s="9"/>
    </row>
    <row r="615" ht="15.75" customHeight="1">
      <c r="A615" s="9"/>
    </row>
    <row r="616" ht="15.75" customHeight="1">
      <c r="A616" s="9"/>
    </row>
    <row r="617" ht="15.75" customHeight="1">
      <c r="A617" s="9"/>
    </row>
    <row r="618" ht="15.75" customHeight="1">
      <c r="A618" s="9"/>
    </row>
    <row r="619" ht="15.75" customHeight="1">
      <c r="A619" s="9"/>
    </row>
    <row r="620" ht="15.75" customHeight="1">
      <c r="A620" s="9"/>
    </row>
    <row r="621" ht="15.75" customHeight="1">
      <c r="A621" s="9"/>
    </row>
    <row r="622" ht="15.75" customHeight="1">
      <c r="A622" s="9"/>
    </row>
    <row r="623" ht="15.75" customHeight="1">
      <c r="A623" s="9"/>
    </row>
    <row r="624" ht="15.75" customHeight="1">
      <c r="A624" s="9"/>
    </row>
    <row r="625" ht="15.75" customHeight="1">
      <c r="A625" s="9"/>
    </row>
    <row r="626" ht="15.75" customHeight="1">
      <c r="A626" s="9"/>
    </row>
    <row r="627" ht="15.75" customHeight="1">
      <c r="A627" s="9"/>
    </row>
    <row r="628" ht="15.75" customHeight="1">
      <c r="A628" s="9"/>
    </row>
    <row r="629" ht="15.75" customHeight="1">
      <c r="A629" s="9"/>
    </row>
    <row r="630" ht="15.75" customHeight="1">
      <c r="A630" s="9"/>
    </row>
    <row r="631" ht="15.75" customHeight="1">
      <c r="A631" s="9"/>
    </row>
    <row r="632" ht="15.75" customHeight="1">
      <c r="A632" s="9"/>
    </row>
    <row r="633" ht="15.75" customHeight="1">
      <c r="A633" s="9"/>
    </row>
    <row r="634" ht="15.75" customHeight="1">
      <c r="A634" s="9"/>
    </row>
    <row r="635" ht="15.75" customHeight="1">
      <c r="A635" s="9"/>
    </row>
    <row r="636" ht="15.75" customHeight="1">
      <c r="A636" s="9"/>
    </row>
    <row r="637" ht="15.75" customHeight="1">
      <c r="A637" s="9"/>
    </row>
    <row r="638" ht="15.75" customHeight="1">
      <c r="A638" s="9"/>
    </row>
    <row r="639" ht="15.75" customHeight="1">
      <c r="A639" s="9"/>
    </row>
    <row r="640" ht="15.75" customHeight="1">
      <c r="A640" s="9"/>
    </row>
    <row r="641" ht="15.75" customHeight="1">
      <c r="A641" s="9"/>
    </row>
    <row r="642" ht="15.75" customHeight="1">
      <c r="A642" s="9"/>
    </row>
    <row r="643" ht="15.75" customHeight="1">
      <c r="A643" s="9"/>
    </row>
    <row r="644" ht="15.75" customHeight="1">
      <c r="A644" s="9"/>
    </row>
    <row r="645" ht="15.75" customHeight="1">
      <c r="A645" s="9"/>
    </row>
    <row r="646" ht="15.75" customHeight="1">
      <c r="A646" s="9"/>
    </row>
    <row r="647" ht="15.75" customHeight="1">
      <c r="A647" s="9"/>
    </row>
    <row r="648" ht="15.75" customHeight="1">
      <c r="A648" s="9"/>
    </row>
    <row r="649" ht="15.75" customHeight="1">
      <c r="A649" s="9"/>
    </row>
    <row r="650" ht="15.75" customHeight="1">
      <c r="A650" s="9"/>
    </row>
    <row r="651" ht="15.75" customHeight="1">
      <c r="A651" s="9"/>
    </row>
    <row r="652" ht="15.75" customHeight="1">
      <c r="A652" s="9"/>
    </row>
    <row r="653" ht="15.75" customHeight="1">
      <c r="A653" s="9"/>
    </row>
    <row r="654" ht="15.75" customHeight="1">
      <c r="A654" s="9"/>
    </row>
    <row r="655" ht="15.75" customHeight="1">
      <c r="A655" s="9"/>
    </row>
    <row r="656" ht="15.75" customHeight="1">
      <c r="A656" s="9"/>
    </row>
    <row r="657" ht="15.75" customHeight="1">
      <c r="A657" s="9"/>
    </row>
    <row r="658" ht="15.75" customHeight="1">
      <c r="A658" s="9"/>
    </row>
    <row r="659" ht="15.75" customHeight="1">
      <c r="A659" s="9"/>
    </row>
    <row r="660" ht="15.75" customHeight="1">
      <c r="A660" s="9"/>
    </row>
    <row r="661" ht="15.75" customHeight="1">
      <c r="A661" s="9"/>
    </row>
    <row r="662" ht="15.75" customHeight="1">
      <c r="A662" s="9"/>
    </row>
    <row r="663" ht="15.75" customHeight="1">
      <c r="A663" s="9"/>
    </row>
    <row r="664" ht="15.75" customHeight="1">
      <c r="A664" s="9"/>
    </row>
    <row r="665" ht="15.75" customHeight="1">
      <c r="A665" s="9"/>
    </row>
    <row r="666" ht="15.75" customHeight="1">
      <c r="A666" s="9"/>
    </row>
    <row r="667" ht="15.75" customHeight="1">
      <c r="A667" s="9"/>
    </row>
    <row r="668" ht="15.75" customHeight="1">
      <c r="A668" s="9"/>
    </row>
    <row r="669" ht="15.75" customHeight="1">
      <c r="A669" s="9"/>
    </row>
    <row r="670" ht="15.75" customHeight="1">
      <c r="A670" s="9"/>
    </row>
    <row r="671" ht="15.75" customHeight="1">
      <c r="A671" s="9"/>
    </row>
    <row r="672" ht="15.75" customHeight="1">
      <c r="A672" s="9"/>
    </row>
    <row r="673" ht="15.75" customHeight="1">
      <c r="A673" s="9"/>
    </row>
    <row r="674" ht="15.75" customHeight="1">
      <c r="A674" s="9"/>
    </row>
    <row r="675" ht="15.75" customHeight="1">
      <c r="A675" s="9"/>
    </row>
    <row r="676" ht="15.75" customHeight="1">
      <c r="A676" s="9"/>
    </row>
    <row r="677" ht="15.75" customHeight="1">
      <c r="A677" s="9"/>
    </row>
    <row r="678" ht="15.75" customHeight="1">
      <c r="A678" s="9"/>
    </row>
    <row r="679" ht="15.75" customHeight="1">
      <c r="A679" s="9"/>
    </row>
    <row r="680" ht="15.75" customHeight="1">
      <c r="A680" s="9"/>
    </row>
    <row r="681" ht="15.75" customHeight="1">
      <c r="A681" s="9"/>
    </row>
    <row r="682" ht="15.75" customHeight="1">
      <c r="A682" s="9"/>
    </row>
    <row r="683" ht="15.75" customHeight="1">
      <c r="A683" s="9"/>
    </row>
    <row r="684" ht="15.75" customHeight="1">
      <c r="A684" s="9"/>
    </row>
    <row r="685" ht="15.75" customHeight="1">
      <c r="A685" s="9"/>
    </row>
    <row r="686" ht="15.75" customHeight="1">
      <c r="A686" s="9"/>
    </row>
    <row r="687" ht="15.75" customHeight="1">
      <c r="A687" s="9"/>
    </row>
    <row r="688" ht="15.75" customHeight="1">
      <c r="A688" s="9"/>
    </row>
    <row r="689" ht="15.75" customHeight="1">
      <c r="A689" s="9"/>
    </row>
    <row r="690" ht="15.75" customHeight="1">
      <c r="A690" s="9"/>
    </row>
    <row r="691" ht="15.75" customHeight="1">
      <c r="A691" s="9"/>
    </row>
    <row r="692" ht="15.75" customHeight="1">
      <c r="A692" s="9"/>
    </row>
    <row r="693" ht="15.75" customHeight="1">
      <c r="A693" s="9"/>
    </row>
    <row r="694" ht="15.75" customHeight="1">
      <c r="A694" s="9"/>
    </row>
    <row r="695" ht="15.75" customHeight="1">
      <c r="A695" s="9"/>
    </row>
    <row r="696" ht="15.75" customHeight="1">
      <c r="A696" s="9"/>
    </row>
    <row r="697" ht="15.75" customHeight="1">
      <c r="A697" s="9"/>
    </row>
    <row r="698" ht="15.75" customHeight="1">
      <c r="A698" s="9"/>
    </row>
    <row r="699" ht="15.75" customHeight="1">
      <c r="A699" s="9"/>
    </row>
    <row r="700" ht="15.75" customHeight="1">
      <c r="A700" s="9"/>
    </row>
    <row r="701" ht="15.75" customHeight="1">
      <c r="A701" s="9"/>
    </row>
    <row r="702" ht="15.75" customHeight="1">
      <c r="A702" s="9"/>
    </row>
    <row r="703" ht="15.75" customHeight="1">
      <c r="A703" s="9"/>
    </row>
    <row r="704" ht="15.75" customHeight="1">
      <c r="A704" s="9"/>
    </row>
    <row r="705" ht="15.75" customHeight="1">
      <c r="A705" s="9"/>
    </row>
    <row r="706" ht="15.75" customHeight="1">
      <c r="A706" s="9"/>
    </row>
    <row r="707" ht="15.75" customHeight="1">
      <c r="A707" s="9"/>
    </row>
    <row r="708" ht="15.75" customHeight="1">
      <c r="A708" s="9"/>
    </row>
    <row r="709" ht="15.75" customHeight="1">
      <c r="A709" s="9"/>
    </row>
    <row r="710" ht="15.75" customHeight="1">
      <c r="A710" s="9"/>
    </row>
    <row r="711" ht="15.75" customHeight="1">
      <c r="A711" s="9"/>
    </row>
    <row r="712" ht="15.75" customHeight="1">
      <c r="A712" s="9"/>
    </row>
    <row r="713" ht="15.75" customHeight="1">
      <c r="A713" s="9"/>
    </row>
    <row r="714" ht="15.75" customHeight="1">
      <c r="A714" s="9"/>
    </row>
    <row r="715" ht="15.75" customHeight="1">
      <c r="A715" s="9"/>
    </row>
    <row r="716" ht="15.75" customHeight="1">
      <c r="A716" s="9"/>
    </row>
    <row r="717" ht="15.75" customHeight="1">
      <c r="A717" s="9"/>
    </row>
    <row r="718" ht="15.75" customHeight="1">
      <c r="A718" s="9"/>
    </row>
    <row r="719" ht="15.75" customHeight="1">
      <c r="A719" s="9"/>
    </row>
    <row r="720" ht="15.75" customHeight="1">
      <c r="A720" s="9"/>
    </row>
    <row r="721" ht="15.75" customHeight="1">
      <c r="A721" s="9"/>
    </row>
    <row r="722" ht="15.75" customHeight="1">
      <c r="A722" s="9"/>
    </row>
    <row r="723" ht="15.75" customHeight="1">
      <c r="A723" s="9"/>
    </row>
    <row r="724" ht="15.75" customHeight="1">
      <c r="A724" s="9"/>
    </row>
    <row r="725" ht="15.75" customHeight="1">
      <c r="A725" s="9"/>
    </row>
    <row r="726" ht="15.75" customHeight="1">
      <c r="A726" s="9"/>
    </row>
    <row r="727" ht="15.75" customHeight="1">
      <c r="A727" s="9"/>
    </row>
    <row r="728" ht="15.75" customHeight="1">
      <c r="A728" s="9"/>
    </row>
    <row r="729" ht="15.75" customHeight="1">
      <c r="A729" s="9"/>
    </row>
    <row r="730" ht="15.75" customHeight="1">
      <c r="A730" s="9"/>
    </row>
    <row r="731" ht="15.75" customHeight="1">
      <c r="A731" s="9"/>
    </row>
    <row r="732" ht="15.75" customHeight="1">
      <c r="A732" s="9"/>
    </row>
    <row r="733" ht="15.75" customHeight="1">
      <c r="A733" s="9"/>
    </row>
    <row r="734" ht="15.75" customHeight="1">
      <c r="A734" s="9"/>
    </row>
    <row r="735" ht="15.75" customHeight="1">
      <c r="A735" s="9"/>
    </row>
    <row r="736" ht="15.75" customHeight="1">
      <c r="A736" s="9"/>
    </row>
    <row r="737" ht="15.75" customHeight="1">
      <c r="A737" s="9"/>
    </row>
    <row r="738" ht="15.75" customHeight="1">
      <c r="A738" s="9"/>
    </row>
    <row r="739" ht="15.75" customHeight="1">
      <c r="A739" s="9"/>
    </row>
    <row r="740" ht="15.75" customHeight="1">
      <c r="A740" s="9"/>
    </row>
    <row r="741" ht="15.75" customHeight="1">
      <c r="A741" s="9"/>
    </row>
    <row r="742" ht="15.75" customHeight="1">
      <c r="A742" s="9"/>
    </row>
    <row r="743" ht="15.75" customHeight="1">
      <c r="A743" s="9"/>
    </row>
    <row r="744" ht="15.75" customHeight="1">
      <c r="A744" s="9"/>
    </row>
    <row r="745" ht="15.75" customHeight="1">
      <c r="A745" s="9"/>
    </row>
    <row r="746" ht="15.75" customHeight="1">
      <c r="A746" s="9"/>
    </row>
    <row r="747" ht="15.75" customHeight="1">
      <c r="A747" s="9"/>
    </row>
    <row r="748" ht="15.75" customHeight="1">
      <c r="A748" s="9"/>
    </row>
    <row r="749" ht="15.75" customHeight="1">
      <c r="A749" s="9"/>
    </row>
    <row r="750" ht="15.75" customHeight="1">
      <c r="A750" s="9"/>
    </row>
    <row r="751" ht="15.75" customHeight="1">
      <c r="A751" s="9"/>
    </row>
    <row r="752" ht="15.75" customHeight="1">
      <c r="A752" s="9"/>
    </row>
    <row r="753" ht="15.75" customHeight="1">
      <c r="A753" s="9"/>
    </row>
    <row r="754" ht="15.75" customHeight="1">
      <c r="A754" s="9"/>
    </row>
    <row r="755" ht="15.75" customHeight="1">
      <c r="A755" s="9"/>
    </row>
    <row r="756" ht="15.75" customHeight="1">
      <c r="A756" s="9"/>
    </row>
    <row r="757" ht="15.75" customHeight="1">
      <c r="A757" s="9"/>
    </row>
    <row r="758" ht="15.75" customHeight="1">
      <c r="A758" s="9"/>
    </row>
    <row r="759" ht="15.75" customHeight="1">
      <c r="A759" s="9"/>
    </row>
    <row r="760" ht="15.75" customHeight="1">
      <c r="A760" s="9"/>
    </row>
    <row r="761" ht="15.75" customHeight="1">
      <c r="A761" s="9"/>
    </row>
    <row r="762" ht="15.75" customHeight="1">
      <c r="A762" s="9"/>
    </row>
    <row r="763" ht="15.75" customHeight="1">
      <c r="A763" s="9"/>
    </row>
    <row r="764" ht="15.75" customHeight="1">
      <c r="A764" s="9"/>
    </row>
    <row r="765" ht="15.75" customHeight="1">
      <c r="A765" s="9"/>
    </row>
    <row r="766" ht="15.75" customHeight="1">
      <c r="A766" s="9"/>
    </row>
    <row r="767" ht="15.75" customHeight="1">
      <c r="A767" s="9"/>
    </row>
    <row r="768" ht="15.75" customHeight="1">
      <c r="A768" s="9"/>
    </row>
    <row r="769" ht="15.75" customHeight="1">
      <c r="A769" s="9"/>
    </row>
    <row r="770" ht="15.75" customHeight="1">
      <c r="A770" s="9"/>
    </row>
    <row r="771" ht="15.75" customHeight="1">
      <c r="A771" s="9"/>
    </row>
    <row r="772" ht="15.75" customHeight="1">
      <c r="A772" s="9"/>
    </row>
    <row r="773" ht="15.75" customHeight="1">
      <c r="A773" s="9"/>
    </row>
    <row r="774" ht="15.75" customHeight="1">
      <c r="A774" s="9"/>
    </row>
    <row r="775" ht="15.75" customHeight="1">
      <c r="A775" s="9"/>
    </row>
    <row r="776" ht="15.75" customHeight="1">
      <c r="A776" s="9"/>
    </row>
    <row r="777" ht="15.75" customHeight="1">
      <c r="A777" s="9"/>
    </row>
    <row r="778" ht="15.75" customHeight="1">
      <c r="A778" s="9"/>
    </row>
    <row r="779" ht="15.75" customHeight="1">
      <c r="A779" s="9"/>
    </row>
    <row r="780" ht="15.75" customHeight="1">
      <c r="A780" s="9"/>
    </row>
    <row r="781" ht="15.75" customHeight="1">
      <c r="A781" s="9"/>
    </row>
    <row r="782" ht="15.75" customHeight="1">
      <c r="A782" s="9"/>
    </row>
    <row r="783" ht="15.75" customHeight="1">
      <c r="A783" s="9"/>
    </row>
    <row r="784" ht="15.75" customHeight="1">
      <c r="A784" s="9"/>
    </row>
    <row r="785" ht="15.75" customHeight="1">
      <c r="A785" s="9"/>
    </row>
    <row r="786" ht="15.75" customHeight="1">
      <c r="A786" s="9"/>
    </row>
    <row r="787" ht="15.75" customHeight="1">
      <c r="A787" s="9"/>
    </row>
    <row r="788" ht="15.75" customHeight="1">
      <c r="A788" s="9"/>
    </row>
    <row r="789" ht="15.75" customHeight="1">
      <c r="A789" s="9"/>
    </row>
    <row r="790" ht="15.75" customHeight="1">
      <c r="A790" s="9"/>
    </row>
    <row r="791" ht="15.75" customHeight="1">
      <c r="A791" s="9"/>
    </row>
    <row r="792" ht="15.75" customHeight="1">
      <c r="A792" s="9"/>
    </row>
    <row r="793" ht="15.75" customHeight="1">
      <c r="A793" s="9"/>
    </row>
    <row r="794" ht="15.75" customHeight="1">
      <c r="A794" s="9"/>
    </row>
    <row r="795" ht="15.75" customHeight="1">
      <c r="A795" s="9"/>
    </row>
    <row r="796" ht="15.75" customHeight="1">
      <c r="A796" s="9"/>
    </row>
    <row r="797" ht="15.75" customHeight="1">
      <c r="A797" s="9"/>
    </row>
    <row r="798" ht="15.75" customHeight="1">
      <c r="A798" s="9"/>
    </row>
    <row r="799" ht="15.75" customHeight="1">
      <c r="A799" s="9"/>
    </row>
    <row r="800" ht="15.75" customHeight="1">
      <c r="A800" s="9"/>
    </row>
    <row r="801" ht="15.75" customHeight="1">
      <c r="A801" s="9"/>
    </row>
    <row r="802" ht="15.75" customHeight="1">
      <c r="A802" s="9"/>
    </row>
    <row r="803" ht="15.75" customHeight="1">
      <c r="A803" s="9"/>
    </row>
    <row r="804" ht="15.75" customHeight="1">
      <c r="A804" s="9"/>
    </row>
    <row r="805" ht="15.75" customHeight="1">
      <c r="A805" s="9"/>
    </row>
    <row r="806" ht="15.75" customHeight="1">
      <c r="A806" s="9"/>
    </row>
    <row r="807" ht="15.75" customHeight="1">
      <c r="A807" s="9"/>
    </row>
    <row r="808" ht="15.75" customHeight="1">
      <c r="A808" s="9"/>
    </row>
    <row r="809" ht="15.75" customHeight="1">
      <c r="A809" s="9"/>
    </row>
    <row r="810" ht="15.75" customHeight="1">
      <c r="A810" s="9"/>
    </row>
    <row r="811" ht="15.75" customHeight="1">
      <c r="A811" s="9"/>
    </row>
    <row r="812" ht="15.75" customHeight="1">
      <c r="A812" s="9"/>
    </row>
    <row r="813" ht="15.75" customHeight="1">
      <c r="A813" s="9"/>
    </row>
    <row r="814" ht="15.75" customHeight="1">
      <c r="A814" s="9"/>
    </row>
    <row r="815" ht="15.75" customHeight="1">
      <c r="A815" s="9"/>
    </row>
    <row r="816" ht="15.75" customHeight="1">
      <c r="A816" s="9"/>
    </row>
    <row r="817" ht="15.75" customHeight="1">
      <c r="A817" s="9"/>
    </row>
    <row r="818" ht="15.75" customHeight="1">
      <c r="A818" s="9"/>
    </row>
    <row r="819" ht="15.75" customHeight="1">
      <c r="A819" s="9"/>
    </row>
    <row r="820" ht="15.75" customHeight="1">
      <c r="A820" s="9"/>
    </row>
    <row r="821" ht="15.75" customHeight="1">
      <c r="A821" s="9"/>
    </row>
    <row r="822" ht="15.75" customHeight="1">
      <c r="A822" s="9"/>
    </row>
    <row r="823" ht="15.75" customHeight="1">
      <c r="A823" s="9"/>
    </row>
    <row r="824" ht="15.75" customHeight="1">
      <c r="A824" s="9"/>
    </row>
    <row r="825" ht="15.75" customHeight="1">
      <c r="A825" s="9"/>
    </row>
    <row r="826" ht="15.75" customHeight="1">
      <c r="A826" s="9"/>
    </row>
    <row r="827" ht="15.75" customHeight="1">
      <c r="A827" s="9"/>
    </row>
    <row r="828" ht="15.75" customHeight="1">
      <c r="A828" s="9"/>
    </row>
    <row r="829" ht="15.75" customHeight="1">
      <c r="A829" s="9"/>
    </row>
    <row r="830" ht="15.75" customHeight="1">
      <c r="A830" s="9"/>
    </row>
    <row r="831" ht="15.75" customHeight="1">
      <c r="A831" s="9"/>
    </row>
    <row r="832" ht="15.75" customHeight="1">
      <c r="A832" s="9"/>
    </row>
    <row r="833" ht="15.75" customHeight="1">
      <c r="A833" s="9"/>
    </row>
    <row r="834" ht="15.75" customHeight="1">
      <c r="A834" s="9"/>
    </row>
    <row r="835" ht="15.75" customHeight="1">
      <c r="A835" s="9"/>
    </row>
    <row r="836" ht="15.75" customHeight="1">
      <c r="A836" s="9"/>
    </row>
    <row r="837" ht="15.75" customHeight="1">
      <c r="A837" s="9"/>
    </row>
    <row r="838" ht="15.75" customHeight="1">
      <c r="A838" s="9"/>
    </row>
    <row r="839" ht="15.75" customHeight="1">
      <c r="A839" s="9"/>
    </row>
    <row r="840" ht="15.75" customHeight="1">
      <c r="A840" s="9"/>
    </row>
    <row r="841" ht="15.75" customHeight="1">
      <c r="A841" s="9"/>
    </row>
    <row r="842" ht="15.75" customHeight="1">
      <c r="A842" s="9"/>
    </row>
    <row r="843" ht="15.75" customHeight="1">
      <c r="A843" s="9"/>
    </row>
    <row r="844" ht="15.75" customHeight="1">
      <c r="A844" s="9"/>
    </row>
    <row r="845" ht="15.75" customHeight="1">
      <c r="A845" s="9"/>
    </row>
    <row r="846" ht="15.75" customHeight="1">
      <c r="A846" s="9"/>
    </row>
    <row r="847" ht="15.75" customHeight="1">
      <c r="A847" s="9"/>
    </row>
    <row r="848" ht="15.75" customHeight="1">
      <c r="A848" s="9"/>
    </row>
    <row r="849" ht="15.75" customHeight="1">
      <c r="A849" s="9"/>
    </row>
    <row r="850" ht="15.75" customHeight="1">
      <c r="A850" s="9"/>
    </row>
    <row r="851" ht="15.75" customHeight="1">
      <c r="A851" s="9"/>
    </row>
    <row r="852" ht="15.75" customHeight="1">
      <c r="A852" s="9"/>
    </row>
    <row r="853" ht="15.75" customHeight="1">
      <c r="A853" s="9"/>
    </row>
    <row r="854" ht="15.75" customHeight="1">
      <c r="A854" s="9"/>
    </row>
    <row r="855" ht="15.75" customHeight="1">
      <c r="A855" s="9"/>
    </row>
    <row r="856" ht="15.75" customHeight="1">
      <c r="A856" s="9"/>
    </row>
    <row r="857" ht="15.75" customHeight="1">
      <c r="A857" s="9"/>
    </row>
    <row r="858" ht="15.75" customHeight="1">
      <c r="A858" s="9"/>
    </row>
    <row r="859" ht="15.75" customHeight="1">
      <c r="A859" s="9"/>
    </row>
    <row r="860" ht="15.75" customHeight="1">
      <c r="A860" s="9"/>
    </row>
    <row r="861" ht="15.75" customHeight="1">
      <c r="A861" s="9"/>
    </row>
    <row r="862" ht="15.75" customHeight="1">
      <c r="A862" s="9"/>
    </row>
    <row r="863" ht="15.75" customHeight="1">
      <c r="A863" s="9"/>
    </row>
    <row r="864" ht="15.75" customHeight="1">
      <c r="A864" s="9"/>
    </row>
    <row r="865" ht="15.75" customHeight="1">
      <c r="A865" s="9"/>
    </row>
    <row r="866" ht="15.75" customHeight="1">
      <c r="A866" s="9"/>
    </row>
    <row r="867" ht="15.75" customHeight="1">
      <c r="A867" s="9"/>
    </row>
    <row r="868" ht="15.75" customHeight="1">
      <c r="A868" s="9"/>
    </row>
    <row r="869" ht="15.75" customHeight="1">
      <c r="A869" s="9"/>
    </row>
    <row r="870" ht="15.75" customHeight="1">
      <c r="A870" s="9"/>
    </row>
    <row r="871" ht="15.75" customHeight="1">
      <c r="A871" s="9"/>
    </row>
    <row r="872" ht="15.75" customHeight="1">
      <c r="A872" s="9"/>
    </row>
    <row r="873" ht="15.75" customHeight="1">
      <c r="A873" s="9"/>
    </row>
    <row r="874" ht="15.75" customHeight="1">
      <c r="A874" s="9"/>
    </row>
    <row r="875" ht="15.75" customHeight="1">
      <c r="A875" s="9"/>
    </row>
    <row r="876" ht="15.75" customHeight="1">
      <c r="A876" s="9"/>
    </row>
    <row r="877" ht="15.75" customHeight="1">
      <c r="A877" s="9"/>
    </row>
    <row r="878" ht="15.75" customHeight="1">
      <c r="A878" s="9"/>
    </row>
    <row r="879" ht="15.75" customHeight="1">
      <c r="A879" s="9"/>
    </row>
    <row r="880" ht="15.75" customHeight="1">
      <c r="A880" s="9"/>
    </row>
    <row r="881" ht="15.75" customHeight="1">
      <c r="A881" s="9"/>
    </row>
    <row r="882" ht="15.75" customHeight="1">
      <c r="A882" s="9"/>
    </row>
    <row r="883" ht="15.75" customHeight="1">
      <c r="A883" s="9"/>
    </row>
    <row r="884" ht="15.75" customHeight="1">
      <c r="A884" s="9"/>
    </row>
    <row r="885" ht="15.75" customHeight="1">
      <c r="A885" s="9"/>
    </row>
    <row r="886" ht="15.75" customHeight="1">
      <c r="A886" s="9"/>
    </row>
    <row r="887" ht="15.75" customHeight="1">
      <c r="A887" s="9"/>
    </row>
    <row r="888" ht="15.75" customHeight="1">
      <c r="A888" s="9"/>
    </row>
    <row r="889" ht="15.75" customHeight="1">
      <c r="A889" s="9"/>
    </row>
    <row r="890" ht="15.75" customHeight="1">
      <c r="A890" s="9"/>
    </row>
    <row r="891" ht="15.75" customHeight="1">
      <c r="A891" s="9"/>
    </row>
    <row r="892" ht="15.75" customHeight="1">
      <c r="A892" s="9"/>
    </row>
    <row r="893" ht="15.75" customHeight="1">
      <c r="A893" s="9"/>
    </row>
    <row r="894" ht="15.75" customHeight="1">
      <c r="A894" s="9"/>
    </row>
    <row r="895" ht="15.75" customHeight="1">
      <c r="A895" s="9"/>
    </row>
    <row r="896" ht="15.75" customHeight="1">
      <c r="A896" s="9"/>
    </row>
    <row r="897" ht="15.75" customHeight="1">
      <c r="A897" s="9"/>
    </row>
    <row r="898" ht="15.75" customHeight="1">
      <c r="A898" s="9"/>
    </row>
    <row r="899" ht="15.75" customHeight="1">
      <c r="A899" s="9"/>
    </row>
    <row r="900" ht="15.75" customHeight="1">
      <c r="A900" s="9"/>
    </row>
    <row r="901" ht="15.75" customHeight="1">
      <c r="A901" s="9"/>
    </row>
    <row r="902" ht="15.75" customHeight="1">
      <c r="A902" s="9"/>
    </row>
    <row r="903" ht="15.75" customHeight="1">
      <c r="A903" s="9"/>
    </row>
    <row r="904" ht="15.75" customHeight="1">
      <c r="A904" s="9"/>
    </row>
    <row r="905" ht="15.75" customHeight="1">
      <c r="A905" s="9"/>
    </row>
    <row r="906" ht="15.75" customHeight="1">
      <c r="A906" s="9"/>
    </row>
    <row r="907" ht="15.75" customHeight="1">
      <c r="A907" s="9"/>
    </row>
    <row r="908" ht="15.75" customHeight="1">
      <c r="A908" s="9"/>
    </row>
    <row r="909" ht="15.75" customHeight="1">
      <c r="A909" s="9"/>
    </row>
    <row r="910" ht="15.75" customHeight="1">
      <c r="A910" s="9"/>
    </row>
    <row r="911" ht="15.75" customHeight="1">
      <c r="A911" s="9"/>
    </row>
    <row r="912" ht="15.75" customHeight="1">
      <c r="A912" s="9"/>
    </row>
    <row r="913" ht="15.75" customHeight="1">
      <c r="A913" s="9"/>
    </row>
    <row r="914" ht="15.75" customHeight="1">
      <c r="A914" s="9"/>
    </row>
    <row r="915" ht="15.75" customHeight="1">
      <c r="A915" s="9"/>
    </row>
    <row r="916" ht="15.75" customHeight="1">
      <c r="A916" s="9"/>
    </row>
    <row r="917" ht="15.75" customHeight="1">
      <c r="A917" s="9"/>
    </row>
    <row r="918" ht="15.75" customHeight="1">
      <c r="A918" s="9"/>
    </row>
    <row r="919" ht="15.75" customHeight="1">
      <c r="A919" s="9"/>
    </row>
    <row r="920" ht="15.75" customHeight="1">
      <c r="A920" s="9"/>
    </row>
    <row r="921" ht="15.75" customHeight="1">
      <c r="A921" s="9"/>
    </row>
    <row r="922" ht="15.75" customHeight="1">
      <c r="A922" s="9"/>
    </row>
    <row r="923" ht="15.75" customHeight="1">
      <c r="A923" s="9"/>
    </row>
    <row r="924" ht="15.75" customHeight="1">
      <c r="A924" s="9"/>
    </row>
    <row r="925" ht="15.75" customHeight="1">
      <c r="A925" s="9"/>
    </row>
    <row r="926" ht="15.75" customHeight="1">
      <c r="A926" s="9"/>
    </row>
    <row r="927" ht="15.75" customHeight="1">
      <c r="A927" s="9"/>
    </row>
    <row r="928" ht="15.75" customHeight="1">
      <c r="A928" s="9"/>
    </row>
    <row r="929" ht="15.75" customHeight="1">
      <c r="A929" s="9"/>
    </row>
    <row r="930" ht="15.75" customHeight="1">
      <c r="A930" s="9"/>
    </row>
    <row r="931" ht="15.75" customHeight="1">
      <c r="A931" s="9"/>
    </row>
    <row r="932" ht="15.75" customHeight="1">
      <c r="A932" s="9"/>
    </row>
    <row r="933" ht="15.75" customHeight="1">
      <c r="A933" s="9"/>
    </row>
    <row r="934" ht="15.75" customHeight="1">
      <c r="A934" s="9"/>
    </row>
    <row r="935" ht="15.75" customHeight="1">
      <c r="A935" s="9"/>
    </row>
    <row r="936" ht="15.75" customHeight="1">
      <c r="A936" s="9"/>
    </row>
    <row r="937" ht="15.75" customHeight="1">
      <c r="A937" s="9"/>
    </row>
    <row r="938" ht="15.75" customHeight="1">
      <c r="A938" s="9"/>
    </row>
    <row r="939" ht="15.75" customHeight="1">
      <c r="A939" s="9"/>
    </row>
    <row r="940" ht="15.75" customHeight="1">
      <c r="A940" s="9"/>
    </row>
    <row r="941" ht="15.75" customHeight="1">
      <c r="A941" s="9"/>
    </row>
    <row r="942" ht="15.75" customHeight="1">
      <c r="A942" s="9"/>
    </row>
    <row r="943" ht="15.75" customHeight="1">
      <c r="A943" s="9"/>
    </row>
    <row r="944" ht="15.75" customHeight="1">
      <c r="A944" s="9"/>
    </row>
    <row r="945" ht="15.75" customHeight="1">
      <c r="A945" s="9"/>
    </row>
    <row r="946" ht="15.75" customHeight="1">
      <c r="A946" s="9"/>
    </row>
    <row r="947" ht="15.75" customHeight="1">
      <c r="A947" s="9"/>
    </row>
    <row r="948" ht="15.75" customHeight="1">
      <c r="A948" s="9"/>
    </row>
    <row r="949" ht="15.75" customHeight="1">
      <c r="A949" s="9"/>
    </row>
    <row r="950" ht="15.75" customHeight="1">
      <c r="A950" s="9"/>
    </row>
    <row r="951" ht="15.75" customHeight="1">
      <c r="A951" s="9"/>
    </row>
    <row r="952" ht="15.75" customHeight="1">
      <c r="A952" s="9"/>
    </row>
    <row r="953" ht="15.75" customHeight="1">
      <c r="A953" s="9"/>
    </row>
    <row r="954" ht="15.75" customHeight="1">
      <c r="A954" s="9"/>
    </row>
    <row r="955" ht="15.75" customHeight="1">
      <c r="A955" s="9"/>
    </row>
    <row r="956" ht="15.75" customHeight="1">
      <c r="A956" s="9"/>
    </row>
    <row r="957" ht="15.75" customHeight="1">
      <c r="A957" s="9"/>
    </row>
    <row r="958" ht="15.75" customHeight="1">
      <c r="A958" s="9"/>
    </row>
    <row r="959" ht="15.75" customHeight="1">
      <c r="A959" s="9"/>
    </row>
    <row r="960" ht="15.75" customHeight="1">
      <c r="A960" s="9"/>
    </row>
    <row r="961" ht="15.75" customHeight="1">
      <c r="A961" s="9"/>
    </row>
    <row r="962" ht="15.75" customHeight="1">
      <c r="A962" s="9"/>
    </row>
    <row r="963" ht="15.75" customHeight="1">
      <c r="A963" s="9"/>
    </row>
    <row r="964" ht="15.75" customHeight="1">
      <c r="A964" s="9"/>
    </row>
    <row r="965" ht="15.75" customHeight="1">
      <c r="A965" s="9"/>
    </row>
    <row r="966" ht="15.75" customHeight="1">
      <c r="A966" s="9"/>
    </row>
    <row r="967" ht="15.75" customHeight="1">
      <c r="A967" s="9"/>
    </row>
    <row r="968" ht="15.75" customHeight="1">
      <c r="A968" s="9"/>
    </row>
    <row r="969" ht="15.75" customHeight="1">
      <c r="A969" s="9"/>
    </row>
    <row r="970" ht="15.75" customHeight="1">
      <c r="A970" s="9"/>
    </row>
    <row r="971" ht="15.75" customHeight="1">
      <c r="A971" s="9"/>
    </row>
    <row r="972" ht="15.75" customHeight="1">
      <c r="A972" s="9"/>
    </row>
    <row r="973" ht="15.75" customHeight="1">
      <c r="A973" s="9"/>
    </row>
    <row r="974" ht="15.75" customHeight="1">
      <c r="A974" s="9"/>
    </row>
    <row r="975" ht="15.75" customHeight="1">
      <c r="A975" s="9"/>
    </row>
    <row r="976" ht="15.75" customHeight="1">
      <c r="A976" s="9"/>
    </row>
    <row r="977" ht="15.75" customHeight="1">
      <c r="A977" s="9"/>
    </row>
    <row r="978" ht="15.75" customHeight="1">
      <c r="A978" s="9"/>
    </row>
    <row r="979" ht="15.75" customHeight="1">
      <c r="A979" s="9"/>
    </row>
    <row r="980" ht="15.75" customHeight="1">
      <c r="A980" s="9"/>
    </row>
    <row r="981" ht="15.75" customHeight="1">
      <c r="A981" s="9"/>
    </row>
    <row r="982" ht="15.75" customHeight="1">
      <c r="A982" s="9"/>
    </row>
    <row r="983" ht="15.75" customHeight="1">
      <c r="A983" s="9"/>
    </row>
    <row r="984" ht="15.75" customHeight="1">
      <c r="A984" s="9"/>
    </row>
    <row r="985" ht="15.75" customHeight="1">
      <c r="A985" s="9"/>
    </row>
    <row r="986" ht="15.75" customHeight="1">
      <c r="A986" s="9"/>
    </row>
    <row r="987" ht="15.75" customHeight="1">
      <c r="A987" s="9"/>
    </row>
    <row r="988" ht="15.75" customHeight="1">
      <c r="A988" s="9"/>
    </row>
    <row r="989" ht="15.75" customHeight="1">
      <c r="A989" s="9"/>
    </row>
    <row r="990" ht="15.75" customHeight="1">
      <c r="A990" s="9"/>
    </row>
    <row r="991" ht="15.75" customHeight="1">
      <c r="A991" s="9"/>
    </row>
    <row r="992" ht="15.75" customHeight="1">
      <c r="A992" s="9"/>
    </row>
    <row r="993" ht="15.75" customHeight="1">
      <c r="A993" s="9"/>
    </row>
    <row r="994" ht="15.75" customHeight="1">
      <c r="A994" s="9"/>
    </row>
    <row r="995" ht="15.75" customHeight="1">
      <c r="A995" s="9"/>
    </row>
    <row r="996" ht="15.75" customHeight="1">
      <c r="A996" s="9"/>
    </row>
    <row r="997" ht="15.75" customHeight="1">
      <c r="A997" s="9"/>
    </row>
    <row r="998" ht="15.75" customHeight="1">
      <c r="A998" s="9"/>
    </row>
    <row r="999" ht="15.75" customHeight="1">
      <c r="A999" s="9"/>
    </row>
    <row r="1000" ht="15.75" customHeight="1">
      <c r="A1000" s="9"/>
    </row>
  </sheetData>
  <printOptions/>
  <pageMargins bottom="0.75" footer="0.0" header="0.0" left="0.25" right="0.25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14" width="10.29"/>
    <col customWidth="1" min="15" max="26" width="8.71"/>
  </cols>
  <sheetData>
    <row r="1">
      <c r="A1" s="10"/>
      <c r="B1" s="11" t="s">
        <v>59</v>
      </c>
    </row>
    <row r="2">
      <c r="A2" s="10"/>
    </row>
    <row r="3">
      <c r="A3" s="10"/>
      <c r="B3" s="12"/>
      <c r="C3" s="13" t="s">
        <v>60</v>
      </c>
      <c r="D3" s="14"/>
      <c r="E3" s="15"/>
      <c r="F3" s="16">
        <v>1.0</v>
      </c>
      <c r="G3" s="16">
        <v>2.0</v>
      </c>
      <c r="H3" s="16">
        <v>3.0</v>
      </c>
      <c r="I3" s="17">
        <v>4.0</v>
      </c>
      <c r="J3" s="17">
        <v>5.0</v>
      </c>
      <c r="K3" s="17">
        <v>6.0</v>
      </c>
      <c r="L3" s="18" t="s">
        <v>61</v>
      </c>
      <c r="M3" s="16" t="s">
        <v>62</v>
      </c>
      <c r="N3" s="19" t="s">
        <v>63</v>
      </c>
    </row>
    <row r="4">
      <c r="A4" s="10"/>
      <c r="B4" s="12">
        <v>1.0</v>
      </c>
      <c r="C4" s="20" t="s">
        <v>64</v>
      </c>
      <c r="D4" s="21"/>
      <c r="E4" s="22"/>
      <c r="F4" s="23" t="s">
        <v>65</v>
      </c>
      <c r="G4" s="24" t="str">
        <f t="array" ref="G4">INDIRECT(ADDRESS(27,6))&amp;":"&amp;INDIRECT(ADDRESS(27,7))</f>
        <v>5:7</v>
      </c>
      <c r="H4" s="24" t="str">
        <f t="array" ref="H4">INDIRECT(ADDRESS(31,7))&amp;":"&amp;INDIRECT(ADDRESS(31,6))</f>
        <v>8:7</v>
      </c>
      <c r="I4" s="24" t="str">
        <f t="array" ref="I4">INDIRECT(ADDRESS(36,6))&amp;":"&amp;INDIRECT(ADDRESS(36,7))</f>
        <v>9:4</v>
      </c>
      <c r="J4" s="24" t="str">
        <f t="array" ref="J4">INDIRECT(ADDRESS(42,7))&amp;":"&amp;INDIRECT(ADDRESS(42,6))</f>
        <v>13:1</v>
      </c>
      <c r="K4" s="25" t="str">
        <f t="array" ref="K4">INDIRECT(ADDRESS(20,6))&amp;":"&amp;INDIRECT(ADDRESS(20,7))</f>
        <v>12:6</v>
      </c>
      <c r="L4" s="26">
        <f>IF(COUNT(F5:K5)=0,"",COUNTIF(F5:K5,"&gt;0")+0.5*COUNTIF(F5:K5,0))</f>
        <v>4</v>
      </c>
      <c r="M4" s="27"/>
      <c r="N4" s="28">
        <v>1.0</v>
      </c>
    </row>
    <row r="5">
      <c r="A5" s="10"/>
      <c r="B5" s="29"/>
      <c r="C5" s="30"/>
      <c r="D5" s="31"/>
      <c r="E5" s="32"/>
      <c r="F5" s="33" t="s">
        <v>65</v>
      </c>
      <c r="G5" s="34">
        <f t="array" ref="G5">IF(LEN(INDIRECT(ADDRESS(ROW()-1, COLUMN())))=1,"",INDIRECT(ADDRESS(27,6))-INDIRECT(ADDRESS(27,7)))</f>
        <v>-2</v>
      </c>
      <c r="H5" s="34">
        <f t="array" ref="H5">IF(LEN(INDIRECT(ADDRESS(ROW()-1, COLUMN())))=1,"",INDIRECT(ADDRESS(31,7))-INDIRECT(ADDRESS(31,6)))</f>
        <v>1</v>
      </c>
      <c r="I5" s="34">
        <f t="array" ref="I5">IF(LEN(INDIRECT(ADDRESS(ROW()-1, COLUMN())))=1,"",INDIRECT(ADDRESS(36,6))-INDIRECT(ADDRESS(36,7)))</f>
        <v>5</v>
      </c>
      <c r="J5" s="34">
        <f t="array" ref="J5">IF(LEN(INDIRECT(ADDRESS(ROW()-1, COLUMN())))=1,"",INDIRECT(ADDRESS(42,7))-INDIRECT(ADDRESS(42,6)))</f>
        <v>12</v>
      </c>
      <c r="K5" s="35">
        <f t="array" ref="K5">IF(LEN(INDIRECT(ADDRESS(ROW()-1, COLUMN())))=1,"",INDIRECT(ADDRESS(20,6))-INDIRECT(ADDRESS(20,7)))</f>
        <v>6</v>
      </c>
      <c r="L5" s="31"/>
      <c r="M5" s="34">
        <f>IF(COUNT(F5:K5)=0,"",SUM(F5:K5))</f>
        <v>22</v>
      </c>
      <c r="N5" s="36"/>
    </row>
    <row r="6">
      <c r="A6" s="10"/>
      <c r="B6" s="37">
        <v>2.0</v>
      </c>
      <c r="C6" s="38" t="s">
        <v>66</v>
      </c>
      <c r="D6" s="39"/>
      <c r="E6" s="40"/>
      <c r="F6" s="41" t="str">
        <f t="array" ref="F6">INDIRECT(ADDRESS(27,7))&amp;":"&amp;INDIRECT(ADDRESS(27,6))</f>
        <v>7:5</v>
      </c>
      <c r="G6" s="42" t="s">
        <v>65</v>
      </c>
      <c r="H6" s="43" t="str">
        <f t="array" ref="H6">INDIRECT(ADDRESS(37,6))&amp;":"&amp;INDIRECT(ADDRESS(37,7))</f>
        <v>0:13</v>
      </c>
      <c r="I6" s="43" t="str">
        <f t="array" ref="I6">INDIRECT(ADDRESS(41,7))&amp;":"&amp;INDIRECT(ADDRESS(41,6))</f>
        <v>5:10</v>
      </c>
      <c r="J6" s="43" t="str">
        <f t="array" ref="J6">INDIRECT(ADDRESS(21,6))&amp;":"&amp;INDIRECT(ADDRESS(21,7))</f>
        <v>3:13</v>
      </c>
      <c r="K6" s="44" t="str">
        <f t="array" ref="K6">INDIRECT(ADDRESS(30,6))&amp;":"&amp;INDIRECT(ADDRESS(30,7))</f>
        <v>10:6</v>
      </c>
      <c r="L6" s="45">
        <f>IF(COUNT(F7:K7)=0,"",COUNTIF(F7:K7,"&gt;0")+0.5*COUNTIF(F7:K7,0))</f>
        <v>2</v>
      </c>
      <c r="M6" s="34"/>
      <c r="N6" s="46">
        <v>4.0</v>
      </c>
    </row>
    <row r="7">
      <c r="A7" s="10"/>
      <c r="B7" s="29"/>
      <c r="C7" s="30"/>
      <c r="D7" s="31"/>
      <c r="E7" s="32"/>
      <c r="F7" s="47">
        <f t="array" ref="F7">IF(LEN(INDIRECT(ADDRESS(ROW()-1, COLUMN())))=1,"",INDIRECT(ADDRESS(27,7))-INDIRECT(ADDRESS(27,6)))</f>
        <v>2</v>
      </c>
      <c r="G7" s="48" t="s">
        <v>65</v>
      </c>
      <c r="H7" s="34">
        <f t="array" ref="H7">IF(LEN(INDIRECT(ADDRESS(ROW()-1, COLUMN())))=1,"",INDIRECT(ADDRESS(37,6))-INDIRECT(ADDRESS(37,7)))</f>
        <v>-13</v>
      </c>
      <c r="I7" s="34">
        <f t="array" ref="I7">IF(LEN(INDIRECT(ADDRESS(ROW()-1, COLUMN())))=1,"",INDIRECT(ADDRESS(41,7))-INDIRECT(ADDRESS(41,6)))</f>
        <v>-5</v>
      </c>
      <c r="J7" s="34">
        <f t="array" ref="J7">IF(LEN(INDIRECT(ADDRESS(ROW()-1, COLUMN())))=1,"",INDIRECT(ADDRESS(21,6))-INDIRECT(ADDRESS(21,7)))</f>
        <v>-10</v>
      </c>
      <c r="K7" s="35">
        <f t="array" ref="K7">IF(LEN(INDIRECT(ADDRESS(ROW()-1, COLUMN())))=1,"",INDIRECT(ADDRESS(30,6))-INDIRECT(ADDRESS(30,7)))</f>
        <v>4</v>
      </c>
      <c r="L7" s="31"/>
      <c r="M7" s="34">
        <f>IF(COUNT(F7:K7)=0,"",SUM(F7:K7))</f>
        <v>-22</v>
      </c>
      <c r="N7" s="36"/>
    </row>
    <row r="8">
      <c r="A8" s="10"/>
      <c r="B8" s="37">
        <v>3.0</v>
      </c>
      <c r="C8" s="49" t="s">
        <v>67</v>
      </c>
      <c r="D8" s="39"/>
      <c r="E8" s="40"/>
      <c r="F8" s="41" t="str">
        <f t="array" ref="F8">INDIRECT(ADDRESS(31,6))&amp;":"&amp;INDIRECT(ADDRESS(31,7))</f>
        <v>7:8</v>
      </c>
      <c r="G8" s="43" t="str">
        <f t="array" ref="G8">INDIRECT(ADDRESS(37,7))&amp;":"&amp;INDIRECT(ADDRESS(37,6))</f>
        <v>13:0</v>
      </c>
      <c r="H8" s="42" t="s">
        <v>65</v>
      </c>
      <c r="I8" s="43" t="str">
        <f t="array" ref="I8">INDIRECT(ADDRESS(22,6))&amp;":"&amp;INDIRECT(ADDRESS(22,7))</f>
        <v>12:9</v>
      </c>
      <c r="J8" s="43" t="str">
        <f t="array" ref="J8">INDIRECT(ADDRESS(26,7))&amp;":"&amp;INDIRECT(ADDRESS(26,6))</f>
        <v>13:0</v>
      </c>
      <c r="K8" s="44" t="str">
        <f t="array" ref="K8">INDIRECT(ADDRESS(40,6))&amp;":"&amp;INDIRECT(ADDRESS(40,7))</f>
        <v>12:11</v>
      </c>
      <c r="L8" s="45">
        <f>IF(COUNT(F9:K9)=0,"",COUNTIF(F9:K9,"&gt;0")+0.5*COUNTIF(F9:K9,0))</f>
        <v>4</v>
      </c>
      <c r="M8" s="34"/>
      <c r="N8" s="46">
        <v>2.0</v>
      </c>
    </row>
    <row r="9">
      <c r="A9" s="10"/>
      <c r="B9" s="29"/>
      <c r="C9" s="30"/>
      <c r="D9" s="31"/>
      <c r="E9" s="32"/>
      <c r="F9" s="47">
        <f t="array" ref="F9">IF(LEN(INDIRECT(ADDRESS(ROW()-1, COLUMN())))=1,"",INDIRECT(ADDRESS(31,6))-INDIRECT(ADDRESS(31,7)))</f>
        <v>-1</v>
      </c>
      <c r="G9" s="34">
        <f t="array" ref="G9">IF(LEN(INDIRECT(ADDRESS(ROW()-1, COLUMN())))=1,"",INDIRECT(ADDRESS(37,7))-INDIRECT(ADDRESS(37,6)))</f>
        <v>13</v>
      </c>
      <c r="H9" s="48" t="s">
        <v>65</v>
      </c>
      <c r="I9" s="34">
        <f t="array" ref="I9">IF(LEN(INDIRECT(ADDRESS(ROW()-1, COLUMN())))=1,"",INDIRECT(ADDRESS(22,6))-INDIRECT(ADDRESS(22,7)))</f>
        <v>3</v>
      </c>
      <c r="J9" s="34">
        <f t="array" ref="J9">IF(LEN(INDIRECT(ADDRESS(ROW()-1, COLUMN())))=1,"",INDIRECT(ADDRESS(26,7))-INDIRECT(ADDRESS(26,6)))</f>
        <v>13</v>
      </c>
      <c r="K9" s="35">
        <f t="array" ref="K9">IF(LEN(INDIRECT(ADDRESS(ROW()-1, COLUMN())))=1,"",INDIRECT(ADDRESS(40,6))-INDIRECT(ADDRESS(40,7)))</f>
        <v>1</v>
      </c>
      <c r="L9" s="31"/>
      <c r="M9" s="34">
        <f>IF(COUNT(F9:K9)=0,"",SUM(F9:K9))</f>
        <v>29</v>
      </c>
      <c r="N9" s="36"/>
    </row>
    <row r="10">
      <c r="A10" s="10"/>
      <c r="B10" s="37">
        <v>4.0</v>
      </c>
      <c r="C10" s="50" t="s">
        <v>68</v>
      </c>
      <c r="D10" s="39"/>
      <c r="E10" s="40"/>
      <c r="F10" s="41" t="str">
        <f t="array" ref="F10">INDIRECT(ADDRESS(36,7))&amp;":"&amp;INDIRECT(ADDRESS(36,6))</f>
        <v>4:9</v>
      </c>
      <c r="G10" s="43" t="str">
        <f t="array" ref="G10">INDIRECT(ADDRESS(41,6))&amp;":"&amp;INDIRECT(ADDRESS(41,7))</f>
        <v>10:5</v>
      </c>
      <c r="H10" s="43" t="str">
        <f t="array" ref="H10">INDIRECT(ADDRESS(22,7))&amp;":"&amp;INDIRECT(ADDRESS(22,6))</f>
        <v>9:12</v>
      </c>
      <c r="I10" s="42" t="s">
        <v>65</v>
      </c>
      <c r="J10" s="43" t="str">
        <f t="array" ref="J10">INDIRECT(ADDRESS(32,6))&amp;":"&amp;INDIRECT(ADDRESS(32,7))</f>
        <v>10:11</v>
      </c>
      <c r="K10" s="44" t="str">
        <f t="array" ref="K10">INDIRECT(ADDRESS(25,7))&amp;":"&amp;INDIRECT(ADDRESS(25,6))</f>
        <v>2:13</v>
      </c>
      <c r="L10" s="45">
        <f>IF(COUNT(F11:K11)=0,"",COUNTIF(F11:K11,"&gt;0")+0.5*COUNTIF(F11:K11,0))</f>
        <v>1</v>
      </c>
      <c r="M10" s="34"/>
      <c r="N10" s="46">
        <v>6.0</v>
      </c>
    </row>
    <row r="11">
      <c r="A11" s="10"/>
      <c r="B11" s="29"/>
      <c r="C11" s="30"/>
      <c r="D11" s="31"/>
      <c r="E11" s="32"/>
      <c r="F11" s="47">
        <f t="array" ref="F11">IF(LEN(INDIRECT(ADDRESS(ROW()-1, COLUMN())))=1,"",INDIRECT(ADDRESS(36,7))-INDIRECT(ADDRESS(36,6)))</f>
        <v>-5</v>
      </c>
      <c r="G11" s="34">
        <f t="array" ref="G11">IF(LEN(INDIRECT(ADDRESS(ROW()-1, COLUMN())))=1,"",INDIRECT(ADDRESS(41,6))-INDIRECT(ADDRESS(41,7)))</f>
        <v>5</v>
      </c>
      <c r="H11" s="34">
        <f t="array" ref="H11">IF(LEN(INDIRECT(ADDRESS(ROW()-1, COLUMN())))=1,"",INDIRECT(ADDRESS(22,7))-INDIRECT(ADDRESS(22,6)))</f>
        <v>-3</v>
      </c>
      <c r="I11" s="48" t="s">
        <v>65</v>
      </c>
      <c r="J11" s="34">
        <f t="array" ref="J11">IF(LEN(INDIRECT(ADDRESS(ROW()-1, COLUMN())))=1,"",INDIRECT(ADDRESS(32,6))-INDIRECT(ADDRESS(32,7)))</f>
        <v>-1</v>
      </c>
      <c r="K11" s="35">
        <f t="array" ref="K11">IF(LEN(INDIRECT(ADDRESS(ROW()-1, COLUMN())))=1,"",INDIRECT(ADDRESS(25,7))-INDIRECT(ADDRESS(25,6)))</f>
        <v>-11</v>
      </c>
      <c r="L11" s="31"/>
      <c r="M11" s="34">
        <f>IF(COUNT(F11:K11)=0,"",SUM(F11:K11))</f>
        <v>-15</v>
      </c>
      <c r="N11" s="36"/>
    </row>
    <row r="12">
      <c r="A12" s="10"/>
      <c r="B12" s="37">
        <v>5.0</v>
      </c>
      <c r="C12" s="38" t="s">
        <v>69</v>
      </c>
      <c r="D12" s="39"/>
      <c r="E12" s="40"/>
      <c r="F12" s="41" t="str">
        <f t="array" ref="F12">INDIRECT(ADDRESS(42,6))&amp;":"&amp;INDIRECT(ADDRESS(42,7))</f>
        <v>1:13</v>
      </c>
      <c r="G12" s="43" t="str">
        <f t="array" ref="G12">INDIRECT(ADDRESS(21,7))&amp;":"&amp;INDIRECT(ADDRESS(21,6))</f>
        <v>13:3</v>
      </c>
      <c r="H12" s="43" t="str">
        <f t="array" ref="H12">INDIRECT(ADDRESS(26,6))&amp;":"&amp;INDIRECT(ADDRESS(26,7))</f>
        <v>0:13</v>
      </c>
      <c r="I12" s="43" t="str">
        <f t="array" ref="I12">INDIRECT(ADDRESS(32,7))&amp;":"&amp;INDIRECT(ADDRESS(32,6))</f>
        <v>11:10</v>
      </c>
      <c r="J12" s="42" t="s">
        <v>65</v>
      </c>
      <c r="K12" s="44" t="str">
        <f t="array" ref="K12">INDIRECT(ADDRESS(35,7))&amp;":"&amp;INDIRECT(ADDRESS(35,6))</f>
        <v>13:3</v>
      </c>
      <c r="L12" s="45">
        <f>IF(COUNT(F13:K13)=0,"",COUNTIF(F13:K13,"&gt;0")+0.5*COUNTIF(F13:K13,0))</f>
        <v>3</v>
      </c>
      <c r="M12" s="34"/>
      <c r="N12" s="46">
        <v>3.0</v>
      </c>
    </row>
    <row r="13">
      <c r="A13" s="10"/>
      <c r="B13" s="29"/>
      <c r="C13" s="30"/>
      <c r="D13" s="31"/>
      <c r="E13" s="32"/>
      <c r="F13" s="47">
        <f t="array" ref="F13">IF(LEN(INDIRECT(ADDRESS(ROW()-1, COLUMN())))=1,"",INDIRECT(ADDRESS(42,6))-INDIRECT(ADDRESS(42,7)))</f>
        <v>-12</v>
      </c>
      <c r="G13" s="34">
        <f t="array" ref="G13">IF(LEN(INDIRECT(ADDRESS(ROW()-1, COLUMN())))=1,"",INDIRECT(ADDRESS(21,7))-INDIRECT(ADDRESS(21,6)))</f>
        <v>10</v>
      </c>
      <c r="H13" s="34">
        <f t="array" ref="H13">IF(LEN(INDIRECT(ADDRESS(ROW()-1, COLUMN())))=1,"",INDIRECT(ADDRESS(26,6))-INDIRECT(ADDRESS(26,7)))</f>
        <v>-13</v>
      </c>
      <c r="I13" s="34">
        <f t="array" ref="I13">IF(LEN(INDIRECT(ADDRESS(ROW()-1, COLUMN())))=1,"",INDIRECT(ADDRESS(32,7))-INDIRECT(ADDRESS(32,6)))</f>
        <v>1</v>
      </c>
      <c r="J13" s="48" t="s">
        <v>65</v>
      </c>
      <c r="K13" s="35">
        <f t="array" ref="K13">IF(LEN(INDIRECT(ADDRESS(ROW()-1, COLUMN())))=1,"",INDIRECT(ADDRESS(35,7))-INDIRECT(ADDRESS(35,6)))</f>
        <v>10</v>
      </c>
      <c r="L13" s="31"/>
      <c r="M13" s="34">
        <f>IF(COUNT(F13:K13)=0,"",SUM(F13:K13))</f>
        <v>-4</v>
      </c>
      <c r="N13" s="36"/>
    </row>
    <row r="14">
      <c r="A14" s="10"/>
      <c r="B14" s="37">
        <v>6.0</v>
      </c>
      <c r="C14" s="50" t="s">
        <v>70</v>
      </c>
      <c r="D14" s="39"/>
      <c r="E14" s="40"/>
      <c r="F14" s="41" t="str">
        <f t="array" ref="F14">INDIRECT(ADDRESS(20,7))&amp;":"&amp;INDIRECT(ADDRESS(20,6))</f>
        <v>6:12</v>
      </c>
      <c r="G14" s="43" t="str">
        <f t="array" ref="G14">INDIRECT(ADDRESS(30,7))&amp;":"&amp;INDIRECT(ADDRESS(30,6))</f>
        <v>6:10</v>
      </c>
      <c r="H14" s="43" t="str">
        <f t="array" ref="H14">INDIRECT(ADDRESS(40,7))&amp;":"&amp;INDIRECT(ADDRESS(40,6))</f>
        <v>11:12</v>
      </c>
      <c r="I14" s="43" t="str">
        <f t="array" ref="I14">INDIRECT(ADDRESS(25,6))&amp;":"&amp;INDIRECT(ADDRESS(25,7))</f>
        <v>13:2</v>
      </c>
      <c r="J14" s="43" t="str">
        <f t="array" ref="J14">INDIRECT(ADDRESS(35,6))&amp;":"&amp;INDIRECT(ADDRESS(35,7))</f>
        <v>3:13</v>
      </c>
      <c r="K14" s="51" t="s">
        <v>65</v>
      </c>
      <c r="L14" s="45">
        <f>IF(COUNT(F15:K15)=0,"",COUNTIF(F15:K15,"&gt;0")+0.5*COUNTIF(F15:K15,0))</f>
        <v>1</v>
      </c>
      <c r="M14" s="34"/>
      <c r="N14" s="46">
        <v>5.0</v>
      </c>
    </row>
    <row r="15">
      <c r="A15" s="10"/>
      <c r="B15" s="52"/>
      <c r="C15" s="53"/>
      <c r="D15" s="54"/>
      <c r="E15" s="55"/>
      <c r="F15" s="56">
        <f t="array" ref="F15">IF(LEN(INDIRECT(ADDRESS(ROW()-1, COLUMN())))=1,"",INDIRECT(ADDRESS(20,7))-INDIRECT(ADDRESS(20,6)))</f>
        <v>-6</v>
      </c>
      <c r="G15" s="57">
        <f t="array" ref="G15">IF(LEN(INDIRECT(ADDRESS(ROW()-1, COLUMN())))=1,"",INDIRECT(ADDRESS(30,7))-INDIRECT(ADDRESS(30,6)))</f>
        <v>-4</v>
      </c>
      <c r="H15" s="57">
        <f t="array" ref="H15">IF(LEN(INDIRECT(ADDRESS(ROW()-1, COLUMN())))=1,"",INDIRECT(ADDRESS(40,7))-INDIRECT(ADDRESS(40,6)))</f>
        <v>-1</v>
      </c>
      <c r="I15" s="57">
        <f t="array" ref="I15">IF(LEN(INDIRECT(ADDRESS(ROW()-1, COLUMN())))=1,"",INDIRECT(ADDRESS(25,6))-INDIRECT(ADDRESS(25,7)))</f>
        <v>11</v>
      </c>
      <c r="J15" s="57">
        <f t="array" ref="J15">IF(LEN(INDIRECT(ADDRESS(ROW()-1, COLUMN())))=1,"",INDIRECT(ADDRESS(35,6))-INDIRECT(ADDRESS(35,7)))</f>
        <v>-10</v>
      </c>
      <c r="K15" s="58" t="s">
        <v>65</v>
      </c>
      <c r="L15" s="54"/>
      <c r="M15" s="57">
        <f>IF(COUNT(F15:K15)=0,"",SUM(F15:K15))</f>
        <v>-10</v>
      </c>
      <c r="N15" s="59"/>
    </row>
    <row r="16">
      <c r="A16" s="10"/>
    </row>
    <row r="17">
      <c r="A17" s="10"/>
    </row>
    <row r="18">
      <c r="A18" s="10"/>
    </row>
    <row r="19">
      <c r="A19" s="60"/>
      <c r="B19" s="61" t="s">
        <v>71</v>
      </c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>
      <c r="A20" s="60"/>
      <c r="B20" s="63">
        <v>1.0</v>
      </c>
      <c r="C20" s="64" t="str">
        <f t="shared" ref="C20:C22" si="1">IF(ISBLANK(INDIRECT(ADDRESS(B20*2+2,3))),"",INDIRECT(ADDRESS(B20*2+2,3)))</f>
        <v>Большакова, Соколова</v>
      </c>
      <c r="D20" s="31"/>
      <c r="E20" s="32"/>
      <c r="F20" s="65">
        <v>12.0</v>
      </c>
      <c r="G20" s="66">
        <v>6.0</v>
      </c>
      <c r="H20" s="67" t="str">
        <f t="shared" ref="H20:H22" si="2">IF(ISBLANK(INDIRECT(ADDRESS(K20*2+2,3))),"",INDIRECT(ADDRESS(K20*2+2,3)))</f>
        <v>Рылова, Кайтукова </v>
      </c>
      <c r="I20" s="31"/>
      <c r="J20" s="31"/>
      <c r="K20" s="63">
        <v>6.0</v>
      </c>
      <c r="L20" s="68" t="s">
        <v>72</v>
      </c>
      <c r="M20" s="61">
        <v>1.0</v>
      </c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15.75" customHeight="1">
      <c r="A21" s="60"/>
      <c r="B21" s="63">
        <v>2.0</v>
      </c>
      <c r="C21" s="64" t="str">
        <f t="shared" si="1"/>
        <v>Мирошниченко, Петрушко</v>
      </c>
      <c r="D21" s="31"/>
      <c r="E21" s="32"/>
      <c r="F21" s="65">
        <v>3.0</v>
      </c>
      <c r="G21" s="66">
        <v>13.0</v>
      </c>
      <c r="H21" s="67" t="str">
        <f t="shared" si="2"/>
        <v>Сизова, Кузнецова</v>
      </c>
      <c r="I21" s="31"/>
      <c r="J21" s="31"/>
      <c r="K21" s="63">
        <v>5.0</v>
      </c>
      <c r="L21" s="68" t="s">
        <v>72</v>
      </c>
      <c r="M21" s="61">
        <v>2.0</v>
      </c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15.75" customHeight="1">
      <c r="A22" s="60"/>
      <c r="B22" s="63">
        <v>3.0</v>
      </c>
      <c r="C22" s="64" t="str">
        <f t="shared" si="1"/>
        <v>Артюхина, Трофимова</v>
      </c>
      <c r="D22" s="31"/>
      <c r="E22" s="32"/>
      <c r="F22" s="65">
        <v>12.0</v>
      </c>
      <c r="G22" s="66">
        <v>9.0</v>
      </c>
      <c r="H22" s="67" t="str">
        <f t="shared" si="2"/>
        <v>Ткаченко, Таратина</v>
      </c>
      <c r="I22" s="31"/>
      <c r="J22" s="31"/>
      <c r="K22" s="63">
        <v>4.0</v>
      </c>
      <c r="L22" s="68" t="s">
        <v>72</v>
      </c>
      <c r="M22" s="61">
        <v>3.0</v>
      </c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15.75" customHeight="1">
      <c r="A23" s="60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9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15.75" customHeight="1">
      <c r="A24" s="60"/>
      <c r="B24" s="61" t="s">
        <v>73</v>
      </c>
      <c r="L24" s="62"/>
      <c r="M24" s="69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60"/>
      <c r="B25" s="63">
        <v>6.0</v>
      </c>
      <c r="C25" s="64" t="str">
        <f t="shared" ref="C25:C27" si="3">IF(ISBLANK(INDIRECT(ADDRESS(B25*2+2,3))),"",INDIRECT(ADDRESS(B25*2+2,3)))</f>
        <v>Рылова, Кайтукова </v>
      </c>
      <c r="D25" s="31"/>
      <c r="E25" s="32"/>
      <c r="F25" s="65">
        <v>13.0</v>
      </c>
      <c r="G25" s="66">
        <v>2.0</v>
      </c>
      <c r="H25" s="67" t="str">
        <f t="shared" ref="H25:H27" si="4">IF(ISBLANK(INDIRECT(ADDRESS(K25*2+2,3))),"",INDIRECT(ADDRESS(K25*2+2,3)))</f>
        <v>Ткаченко, Таратина</v>
      </c>
      <c r="I25" s="31"/>
      <c r="J25" s="31"/>
      <c r="K25" s="63">
        <v>4.0</v>
      </c>
      <c r="L25" s="68" t="s">
        <v>72</v>
      </c>
      <c r="M25" s="61">
        <v>4.0</v>
      </c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15.75" customHeight="1">
      <c r="A26" s="60"/>
      <c r="B26" s="63">
        <v>5.0</v>
      </c>
      <c r="C26" s="64" t="str">
        <f t="shared" si="3"/>
        <v>Сизова, Кузнецова</v>
      </c>
      <c r="D26" s="31"/>
      <c r="E26" s="32"/>
      <c r="F26" s="65">
        <v>0.0</v>
      </c>
      <c r="G26" s="66">
        <v>13.0</v>
      </c>
      <c r="H26" s="67" t="str">
        <f t="shared" si="4"/>
        <v>Артюхина, Трофимова</v>
      </c>
      <c r="I26" s="31"/>
      <c r="J26" s="31"/>
      <c r="K26" s="63">
        <v>3.0</v>
      </c>
      <c r="L26" s="68" t="s">
        <v>72</v>
      </c>
      <c r="M26" s="61">
        <v>5.0</v>
      </c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15.75" customHeight="1">
      <c r="A27" s="60"/>
      <c r="B27" s="63">
        <v>1.0</v>
      </c>
      <c r="C27" s="64" t="str">
        <f t="shared" si="3"/>
        <v>Большакова, Соколова</v>
      </c>
      <c r="D27" s="31"/>
      <c r="E27" s="32"/>
      <c r="F27" s="65">
        <v>5.0</v>
      </c>
      <c r="G27" s="66">
        <v>7.0</v>
      </c>
      <c r="H27" s="67" t="str">
        <f t="shared" si="4"/>
        <v>Мирошниченко, Петрушко</v>
      </c>
      <c r="I27" s="31"/>
      <c r="J27" s="31"/>
      <c r="K27" s="63">
        <v>2.0</v>
      </c>
      <c r="L27" s="68" t="s">
        <v>72</v>
      </c>
      <c r="M27" s="61">
        <v>6.0</v>
      </c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15.75" customHeight="1">
      <c r="A28" s="60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9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15.75" customHeight="1">
      <c r="A29" s="60"/>
      <c r="B29" s="61" t="s">
        <v>74</v>
      </c>
      <c r="L29" s="62"/>
      <c r="M29" s="69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15.75" customHeight="1">
      <c r="A30" s="60"/>
      <c r="B30" s="63">
        <v>2.0</v>
      </c>
      <c r="C30" s="64" t="str">
        <f t="shared" ref="C30:C32" si="5">IF(ISBLANK(INDIRECT(ADDRESS(B30*2+2,3))),"",INDIRECT(ADDRESS(B30*2+2,3)))</f>
        <v>Мирошниченко, Петрушко</v>
      </c>
      <c r="D30" s="31"/>
      <c r="E30" s="32"/>
      <c r="F30" s="65">
        <v>10.0</v>
      </c>
      <c r="G30" s="66">
        <v>6.0</v>
      </c>
      <c r="H30" s="67" t="str">
        <f t="shared" ref="H30:H32" si="6">IF(ISBLANK(INDIRECT(ADDRESS(K30*2+2,3))),"",INDIRECT(ADDRESS(K30*2+2,3)))</f>
        <v>Рылова, Кайтукова </v>
      </c>
      <c r="I30" s="31"/>
      <c r="J30" s="31"/>
      <c r="K30" s="63">
        <v>6.0</v>
      </c>
      <c r="L30" s="68" t="s">
        <v>72</v>
      </c>
      <c r="M30" s="61">
        <v>3.0</v>
      </c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15.75" customHeight="1">
      <c r="A31" s="60"/>
      <c r="B31" s="63">
        <v>3.0</v>
      </c>
      <c r="C31" s="64" t="str">
        <f t="shared" si="5"/>
        <v>Артюхина, Трофимова</v>
      </c>
      <c r="D31" s="31"/>
      <c r="E31" s="32"/>
      <c r="F31" s="65">
        <v>7.0</v>
      </c>
      <c r="G31" s="66">
        <v>8.0</v>
      </c>
      <c r="H31" s="67" t="str">
        <f t="shared" si="6"/>
        <v>Большакова, Соколова</v>
      </c>
      <c r="I31" s="31"/>
      <c r="J31" s="31"/>
      <c r="K31" s="63">
        <v>1.0</v>
      </c>
      <c r="L31" s="68" t="s">
        <v>72</v>
      </c>
      <c r="M31" s="61">
        <v>2.0</v>
      </c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15.75" customHeight="1">
      <c r="A32" s="60"/>
      <c r="B32" s="63">
        <v>4.0</v>
      </c>
      <c r="C32" s="64" t="str">
        <f t="shared" si="5"/>
        <v>Ткаченко, Таратина</v>
      </c>
      <c r="D32" s="31"/>
      <c r="E32" s="32"/>
      <c r="F32" s="65">
        <v>10.0</v>
      </c>
      <c r="G32" s="66">
        <v>11.0</v>
      </c>
      <c r="H32" s="67" t="str">
        <f t="shared" si="6"/>
        <v>Сизова, Кузнецова</v>
      </c>
      <c r="I32" s="31"/>
      <c r="J32" s="31"/>
      <c r="K32" s="63">
        <v>5.0</v>
      </c>
      <c r="L32" s="68" t="s">
        <v>72</v>
      </c>
      <c r="M32" s="61">
        <v>1.0</v>
      </c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15.75" customHeight="1">
      <c r="A33" s="60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9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15.75" customHeight="1">
      <c r="A34" s="60"/>
      <c r="B34" s="61" t="s">
        <v>75</v>
      </c>
      <c r="L34" s="62"/>
      <c r="M34" s="69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15.75" customHeight="1">
      <c r="A35" s="60"/>
      <c r="B35" s="63">
        <v>6.0</v>
      </c>
      <c r="C35" s="64" t="str">
        <f t="shared" ref="C35:C37" si="7">IF(ISBLANK(INDIRECT(ADDRESS(B35*2+2,3))),"",INDIRECT(ADDRESS(B35*2+2,3)))</f>
        <v>Рылова, Кайтукова </v>
      </c>
      <c r="D35" s="31"/>
      <c r="E35" s="32"/>
      <c r="F35" s="65">
        <v>3.0</v>
      </c>
      <c r="G35" s="66">
        <v>13.0</v>
      </c>
      <c r="H35" s="67" t="str">
        <f t="shared" ref="H35:H37" si="8">IF(ISBLANK(INDIRECT(ADDRESS(K35*2+2,3))),"",INDIRECT(ADDRESS(K35*2+2,3)))</f>
        <v>Сизова, Кузнецова</v>
      </c>
      <c r="I35" s="31"/>
      <c r="J35" s="31"/>
      <c r="K35" s="63">
        <v>5.0</v>
      </c>
      <c r="L35" s="68" t="s">
        <v>72</v>
      </c>
      <c r="M35" s="61">
        <v>6.0</v>
      </c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15.75" customHeight="1">
      <c r="A36" s="60"/>
      <c r="B36" s="63">
        <v>1.0</v>
      </c>
      <c r="C36" s="64" t="str">
        <f t="shared" si="7"/>
        <v>Большакова, Соколова</v>
      </c>
      <c r="D36" s="31"/>
      <c r="E36" s="32"/>
      <c r="F36" s="65">
        <v>9.0</v>
      </c>
      <c r="G36" s="66">
        <v>4.0</v>
      </c>
      <c r="H36" s="67" t="str">
        <f t="shared" si="8"/>
        <v>Ткаченко, Таратина</v>
      </c>
      <c r="I36" s="31"/>
      <c r="J36" s="31"/>
      <c r="K36" s="63">
        <v>4.0</v>
      </c>
      <c r="L36" s="68" t="s">
        <v>72</v>
      </c>
      <c r="M36" s="61">
        <v>5.0</v>
      </c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15.75" customHeight="1">
      <c r="A37" s="60"/>
      <c r="B37" s="63">
        <v>2.0</v>
      </c>
      <c r="C37" s="64" t="str">
        <f t="shared" si="7"/>
        <v>Мирошниченко, Петрушко</v>
      </c>
      <c r="D37" s="31"/>
      <c r="E37" s="32"/>
      <c r="F37" s="65">
        <v>0.0</v>
      </c>
      <c r="G37" s="66">
        <v>13.0</v>
      </c>
      <c r="H37" s="67" t="str">
        <f t="shared" si="8"/>
        <v>Артюхина, Трофимова</v>
      </c>
      <c r="I37" s="31"/>
      <c r="J37" s="31"/>
      <c r="K37" s="63">
        <v>3.0</v>
      </c>
      <c r="L37" s="68" t="s">
        <v>72</v>
      </c>
      <c r="M37" s="61">
        <v>4.0</v>
      </c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15.75" customHeight="1">
      <c r="A38" s="60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9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15.75" customHeight="1">
      <c r="A39" s="60"/>
      <c r="B39" s="61" t="s">
        <v>76</v>
      </c>
      <c r="L39" s="62"/>
      <c r="M39" s="69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15.75" customHeight="1">
      <c r="A40" s="60"/>
      <c r="B40" s="63">
        <v>3.0</v>
      </c>
      <c r="C40" s="64" t="str">
        <f t="shared" ref="C40:C42" si="9">IF(ISBLANK(INDIRECT(ADDRESS(B40*2+2,3))),"",INDIRECT(ADDRESS(B40*2+2,3)))</f>
        <v>Артюхина, Трофимова</v>
      </c>
      <c r="D40" s="31"/>
      <c r="E40" s="32"/>
      <c r="F40" s="65">
        <v>12.0</v>
      </c>
      <c r="G40" s="66">
        <v>11.0</v>
      </c>
      <c r="H40" s="67" t="str">
        <f t="shared" ref="H40:H42" si="10">IF(ISBLANK(INDIRECT(ADDRESS(K40*2+2,3))),"",INDIRECT(ADDRESS(K40*2+2,3)))</f>
        <v>Рылова, Кайтукова </v>
      </c>
      <c r="I40" s="31"/>
      <c r="J40" s="31"/>
      <c r="K40" s="63">
        <v>6.0</v>
      </c>
      <c r="L40" s="68" t="s">
        <v>72</v>
      </c>
      <c r="M40" s="61">
        <v>1.0</v>
      </c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15.75" customHeight="1">
      <c r="A41" s="60"/>
      <c r="B41" s="63">
        <v>4.0</v>
      </c>
      <c r="C41" s="64" t="str">
        <f t="shared" si="9"/>
        <v>Ткаченко, Таратина</v>
      </c>
      <c r="D41" s="31"/>
      <c r="E41" s="32"/>
      <c r="F41" s="65">
        <v>10.0</v>
      </c>
      <c r="G41" s="66">
        <v>5.0</v>
      </c>
      <c r="H41" s="67" t="str">
        <f t="shared" si="10"/>
        <v>Мирошниченко, Петрушко</v>
      </c>
      <c r="I41" s="31"/>
      <c r="J41" s="31"/>
      <c r="K41" s="63">
        <v>2.0</v>
      </c>
      <c r="L41" s="68" t="s">
        <v>72</v>
      </c>
      <c r="M41" s="61">
        <v>2.0</v>
      </c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15.75" customHeight="1">
      <c r="A42" s="60"/>
      <c r="B42" s="63">
        <v>5.0</v>
      </c>
      <c r="C42" s="64" t="str">
        <f t="shared" si="9"/>
        <v>Сизова, Кузнецова</v>
      </c>
      <c r="D42" s="31"/>
      <c r="E42" s="32"/>
      <c r="F42" s="65">
        <v>1.0</v>
      </c>
      <c r="G42" s="66">
        <v>13.0</v>
      </c>
      <c r="H42" s="67" t="str">
        <f t="shared" si="10"/>
        <v>Большакова, Соколова</v>
      </c>
      <c r="I42" s="31"/>
      <c r="J42" s="31"/>
      <c r="K42" s="63">
        <v>1.0</v>
      </c>
      <c r="L42" s="68" t="s">
        <v>72</v>
      </c>
      <c r="M42" s="61">
        <v>3.0</v>
      </c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15.75" customHeight="1">
      <c r="A43" s="10"/>
    </row>
    <row r="44" ht="15.75" customHeight="1">
      <c r="A44" s="10"/>
    </row>
    <row r="45" ht="15.75" customHeight="1">
      <c r="A45" s="10"/>
    </row>
    <row r="46" ht="15.75" customHeight="1">
      <c r="A46" s="10"/>
    </row>
    <row r="47" ht="15.75" customHeight="1">
      <c r="A47" s="10"/>
    </row>
    <row r="48" ht="15.75" customHeight="1">
      <c r="A48" s="10"/>
    </row>
    <row r="49" ht="15.75" customHeight="1">
      <c r="A49" s="10"/>
    </row>
    <row r="50" ht="15.75" customHeight="1">
      <c r="A50" s="10"/>
    </row>
    <row r="51" ht="15.75" customHeight="1">
      <c r="A51" s="10"/>
    </row>
    <row r="52" ht="15.75" customHeight="1">
      <c r="A52" s="10"/>
    </row>
    <row r="53" ht="15.75" customHeight="1">
      <c r="A53" s="10"/>
    </row>
    <row r="54" ht="15.75" customHeight="1">
      <c r="A54" s="10"/>
    </row>
    <row r="55" ht="15.75" customHeight="1">
      <c r="A55" s="10"/>
    </row>
    <row r="56" ht="15.75" customHeight="1">
      <c r="A56" s="10"/>
    </row>
    <row r="57" ht="15.75" customHeight="1">
      <c r="A57" s="10"/>
    </row>
    <row r="58" ht="15.75" customHeight="1">
      <c r="A58" s="10"/>
    </row>
    <row r="59" ht="15.75" customHeight="1">
      <c r="A59" s="10"/>
    </row>
    <row r="60" ht="15.75" customHeight="1">
      <c r="A60" s="10"/>
    </row>
    <row r="61" ht="15.75" customHeight="1">
      <c r="A61" s="10"/>
    </row>
    <row r="62" ht="15.75" customHeight="1">
      <c r="A62" s="10"/>
    </row>
    <row r="63" ht="15.75" customHeight="1">
      <c r="A63" s="10"/>
    </row>
    <row r="64" ht="15.75" customHeight="1">
      <c r="A64" s="10"/>
    </row>
    <row r="65" ht="15.75" customHeight="1">
      <c r="A65" s="10"/>
    </row>
    <row r="66" ht="15.75" customHeight="1">
      <c r="A66" s="10"/>
    </row>
    <row r="67" ht="15.75" customHeight="1">
      <c r="A67" s="10"/>
    </row>
    <row r="68" ht="15.75" customHeight="1">
      <c r="A68" s="10"/>
    </row>
    <row r="69" ht="15.75" customHeight="1">
      <c r="A69" s="10"/>
    </row>
    <row r="70" ht="15.75" customHeight="1">
      <c r="A70" s="10"/>
    </row>
    <row r="71" ht="15.75" customHeight="1">
      <c r="A71" s="10"/>
    </row>
    <row r="72" ht="15.75" customHeight="1">
      <c r="A72" s="10"/>
    </row>
    <row r="73" ht="15.75" customHeight="1">
      <c r="A73" s="10"/>
    </row>
    <row r="74" ht="15.75" customHeight="1">
      <c r="A74" s="10"/>
    </row>
    <row r="75" ht="15.75" customHeight="1">
      <c r="A75" s="10"/>
    </row>
    <row r="76" ht="15.75" customHeight="1">
      <c r="A76" s="10"/>
    </row>
    <row r="77" ht="15.75" customHeight="1">
      <c r="A77" s="10"/>
    </row>
    <row r="78" ht="15.75" customHeight="1">
      <c r="A78" s="10"/>
    </row>
    <row r="79" ht="15.75" customHeight="1">
      <c r="A79" s="10"/>
    </row>
    <row r="80" ht="15.75" customHeight="1">
      <c r="A80" s="10"/>
    </row>
    <row r="81" ht="15.75" customHeight="1">
      <c r="A81" s="10"/>
    </row>
    <row r="82" ht="15.75" customHeight="1">
      <c r="A82" s="10"/>
    </row>
    <row r="83" ht="15.75" customHeight="1">
      <c r="A83" s="10"/>
    </row>
    <row r="84" ht="15.75" customHeight="1">
      <c r="A84" s="10"/>
    </row>
    <row r="85" ht="15.75" customHeight="1">
      <c r="A85" s="10"/>
    </row>
    <row r="86" ht="15.75" customHeight="1">
      <c r="A86" s="10"/>
    </row>
    <row r="87" ht="15.75" customHeight="1">
      <c r="A87" s="10"/>
    </row>
    <row r="88" ht="15.75" customHeight="1">
      <c r="A88" s="10"/>
    </row>
    <row r="89" ht="15.75" customHeight="1">
      <c r="A89" s="10"/>
    </row>
    <row r="90" ht="15.75" customHeight="1">
      <c r="A90" s="10"/>
    </row>
    <row r="91" ht="15.75" customHeight="1">
      <c r="A91" s="10"/>
    </row>
    <row r="92" ht="15.75" customHeight="1">
      <c r="A92" s="10"/>
    </row>
    <row r="93" ht="15.75" customHeight="1">
      <c r="A93" s="10"/>
    </row>
    <row r="94" ht="15.75" customHeight="1">
      <c r="A94" s="10"/>
    </row>
    <row r="95" ht="15.75" customHeight="1">
      <c r="A95" s="10"/>
    </row>
    <row r="96" ht="15.75" customHeight="1">
      <c r="A96" s="10"/>
    </row>
    <row r="97" ht="15.75" customHeight="1">
      <c r="A97" s="10"/>
    </row>
    <row r="98" ht="15.75" customHeight="1">
      <c r="A98" s="10"/>
    </row>
    <row r="99" ht="15.75" customHeight="1">
      <c r="A99" s="10"/>
    </row>
    <row r="100" ht="15.75" customHeight="1">
      <c r="A100" s="10"/>
    </row>
    <row r="101" ht="15.75" customHeight="1">
      <c r="A101" s="10"/>
    </row>
    <row r="102" ht="15.75" customHeight="1">
      <c r="A102" s="10"/>
    </row>
    <row r="103" ht="15.75" customHeight="1">
      <c r="A103" s="10"/>
    </row>
    <row r="104" ht="15.75" customHeight="1">
      <c r="A104" s="10"/>
    </row>
    <row r="105" ht="15.75" customHeight="1">
      <c r="A105" s="10"/>
    </row>
    <row r="106" ht="15.75" customHeight="1">
      <c r="A106" s="10"/>
    </row>
    <row r="107" ht="15.75" customHeight="1">
      <c r="A107" s="10"/>
    </row>
    <row r="108" ht="15.75" customHeight="1">
      <c r="A108" s="10"/>
    </row>
    <row r="109" ht="15.75" customHeight="1">
      <c r="A109" s="10"/>
    </row>
    <row r="110" ht="15.75" customHeight="1">
      <c r="A110" s="10"/>
    </row>
    <row r="111" ht="15.75" customHeight="1">
      <c r="A111" s="10"/>
    </row>
    <row r="112" ht="15.75" customHeight="1">
      <c r="A112" s="10"/>
    </row>
    <row r="113" ht="15.75" customHeight="1">
      <c r="A113" s="10"/>
    </row>
    <row r="114" ht="15.75" customHeight="1">
      <c r="A114" s="10"/>
    </row>
    <row r="115" ht="15.75" customHeight="1">
      <c r="A115" s="10"/>
    </row>
    <row r="116" ht="15.75" customHeight="1">
      <c r="A116" s="10"/>
    </row>
    <row r="117" ht="15.75" customHeight="1">
      <c r="A117" s="10"/>
    </row>
    <row r="118" ht="15.75" customHeight="1">
      <c r="A118" s="10"/>
    </row>
    <row r="119" ht="15.75" customHeight="1">
      <c r="A119" s="10"/>
    </row>
    <row r="120" ht="15.75" customHeight="1">
      <c r="A120" s="10"/>
    </row>
    <row r="121" ht="15.75" customHeight="1">
      <c r="A121" s="10"/>
    </row>
    <row r="122" ht="15.75" customHeight="1">
      <c r="A122" s="10"/>
    </row>
    <row r="123" ht="15.75" customHeight="1">
      <c r="A123" s="10"/>
    </row>
    <row r="124" ht="15.75" customHeight="1">
      <c r="A124" s="10"/>
    </row>
    <row r="125" ht="15.75" customHeight="1">
      <c r="A125" s="10"/>
    </row>
    <row r="126" ht="15.75" customHeight="1">
      <c r="A126" s="10"/>
    </row>
    <row r="127" ht="15.75" customHeight="1">
      <c r="A127" s="10"/>
    </row>
    <row r="128" ht="15.75" customHeight="1">
      <c r="A128" s="10"/>
    </row>
    <row r="129" ht="15.75" customHeight="1">
      <c r="A129" s="10"/>
    </row>
    <row r="130" ht="15.75" customHeight="1">
      <c r="A130" s="10"/>
    </row>
    <row r="131" ht="15.75" customHeight="1">
      <c r="A131" s="10"/>
    </row>
    <row r="132" ht="15.75" customHeight="1">
      <c r="A132" s="10"/>
    </row>
    <row r="133" ht="15.75" customHeight="1">
      <c r="A133" s="10"/>
    </row>
    <row r="134" ht="15.75" customHeight="1">
      <c r="A134" s="10"/>
    </row>
    <row r="135" ht="15.75" customHeight="1">
      <c r="A135" s="10"/>
    </row>
    <row r="136" ht="15.75" customHeight="1">
      <c r="A136" s="10"/>
    </row>
    <row r="137" ht="15.75" customHeight="1">
      <c r="A137" s="10"/>
    </row>
    <row r="138" ht="15.75" customHeight="1">
      <c r="A138" s="10"/>
    </row>
    <row r="139" ht="15.75" customHeight="1">
      <c r="A139" s="10"/>
    </row>
    <row r="140" ht="15.75" customHeight="1">
      <c r="A140" s="10"/>
    </row>
    <row r="141" ht="15.75" customHeight="1">
      <c r="A141" s="10"/>
    </row>
    <row r="142" ht="15.75" customHeight="1">
      <c r="A142" s="10"/>
    </row>
    <row r="143" ht="15.75" customHeight="1">
      <c r="A143" s="10"/>
    </row>
    <row r="144" ht="15.75" customHeight="1">
      <c r="A144" s="10"/>
    </row>
    <row r="145" ht="15.75" customHeight="1">
      <c r="A145" s="10"/>
    </row>
    <row r="146" ht="15.75" customHeight="1">
      <c r="A146" s="10"/>
    </row>
    <row r="147" ht="15.75" customHeight="1">
      <c r="A147" s="10"/>
    </row>
    <row r="148" ht="15.75" customHeight="1">
      <c r="A148" s="10"/>
    </row>
    <row r="149" ht="15.75" customHeight="1">
      <c r="A149" s="10"/>
    </row>
    <row r="150" ht="15.75" customHeight="1">
      <c r="A150" s="10"/>
    </row>
    <row r="151" ht="15.75" customHeight="1">
      <c r="A151" s="10"/>
    </row>
    <row r="152" ht="15.75" customHeight="1">
      <c r="A152" s="10"/>
    </row>
    <row r="153" ht="15.75" customHeight="1">
      <c r="A153" s="10"/>
    </row>
    <row r="154" ht="15.75" customHeight="1">
      <c r="A154" s="10"/>
    </row>
    <row r="155" ht="15.75" customHeight="1">
      <c r="A155" s="10"/>
    </row>
    <row r="156" ht="15.75" customHeight="1">
      <c r="A156" s="10"/>
    </row>
    <row r="157" ht="15.75" customHeight="1">
      <c r="A157" s="10"/>
    </row>
    <row r="158" ht="15.75" customHeight="1">
      <c r="A158" s="10"/>
    </row>
    <row r="159" ht="15.75" customHeight="1">
      <c r="A159" s="10"/>
    </row>
    <row r="160" ht="15.75" customHeight="1">
      <c r="A160" s="10"/>
    </row>
    <row r="161" ht="15.75" customHeight="1">
      <c r="A161" s="10"/>
    </row>
    <row r="162" ht="15.75" customHeight="1">
      <c r="A162" s="10"/>
    </row>
    <row r="163" ht="15.75" customHeight="1">
      <c r="A163" s="10"/>
    </row>
    <row r="164" ht="15.75" customHeight="1">
      <c r="A164" s="10"/>
    </row>
    <row r="165" ht="15.75" customHeight="1">
      <c r="A165" s="10"/>
    </row>
    <row r="166" ht="15.75" customHeight="1">
      <c r="A166" s="10"/>
    </row>
    <row r="167" ht="15.75" customHeight="1">
      <c r="A167" s="10"/>
    </row>
    <row r="168" ht="15.75" customHeight="1">
      <c r="A168" s="10"/>
    </row>
    <row r="169" ht="15.75" customHeight="1">
      <c r="A169" s="10"/>
    </row>
    <row r="170" ht="15.75" customHeight="1">
      <c r="A170" s="10"/>
    </row>
    <row r="171" ht="15.75" customHeight="1">
      <c r="A171" s="10"/>
    </row>
    <row r="172" ht="15.75" customHeight="1">
      <c r="A172" s="10"/>
    </row>
    <row r="173" ht="15.75" customHeight="1">
      <c r="A173" s="10"/>
    </row>
    <row r="174" ht="15.75" customHeight="1">
      <c r="A174" s="10"/>
    </row>
    <row r="175" ht="15.75" customHeight="1">
      <c r="A175" s="10"/>
    </row>
    <row r="176" ht="15.75" customHeight="1">
      <c r="A176" s="10"/>
    </row>
    <row r="177" ht="15.75" customHeight="1">
      <c r="A177" s="10"/>
    </row>
    <row r="178" ht="15.75" customHeight="1">
      <c r="A178" s="10"/>
    </row>
    <row r="179" ht="15.75" customHeight="1">
      <c r="A179" s="10"/>
    </row>
    <row r="180" ht="15.75" customHeight="1">
      <c r="A180" s="10"/>
    </row>
    <row r="181" ht="15.75" customHeight="1">
      <c r="A181" s="10"/>
    </row>
    <row r="182" ht="15.75" customHeight="1">
      <c r="A182" s="10"/>
    </row>
    <row r="183" ht="15.75" customHeight="1">
      <c r="A183" s="10"/>
    </row>
    <row r="184" ht="15.75" customHeight="1">
      <c r="A184" s="10"/>
    </row>
    <row r="185" ht="15.75" customHeight="1">
      <c r="A185" s="10"/>
    </row>
    <row r="186" ht="15.75" customHeight="1">
      <c r="A186" s="10"/>
    </row>
    <row r="187" ht="15.75" customHeight="1">
      <c r="A187" s="10"/>
    </row>
    <row r="188" ht="15.75" customHeight="1">
      <c r="A188" s="10"/>
    </row>
    <row r="189" ht="15.75" customHeight="1">
      <c r="A189" s="10"/>
    </row>
    <row r="190" ht="15.75" customHeight="1">
      <c r="A190" s="10"/>
    </row>
    <row r="191" ht="15.75" customHeight="1">
      <c r="A191" s="10"/>
    </row>
    <row r="192" ht="15.75" customHeight="1">
      <c r="A192" s="10"/>
    </row>
    <row r="193" ht="15.75" customHeight="1">
      <c r="A193" s="10"/>
    </row>
    <row r="194" ht="15.75" customHeight="1">
      <c r="A194" s="10"/>
    </row>
    <row r="195" ht="15.75" customHeight="1">
      <c r="A195" s="10"/>
    </row>
    <row r="196" ht="15.75" customHeight="1">
      <c r="A196" s="10"/>
    </row>
    <row r="197" ht="15.75" customHeight="1">
      <c r="A197" s="10"/>
    </row>
    <row r="198" ht="15.75" customHeight="1">
      <c r="A198" s="10"/>
    </row>
    <row r="199" ht="15.75" customHeight="1">
      <c r="A199" s="10"/>
    </row>
    <row r="200" ht="15.75" customHeight="1">
      <c r="A200" s="10"/>
    </row>
    <row r="201" ht="15.75" customHeight="1">
      <c r="A201" s="10"/>
    </row>
    <row r="202" ht="15.75" customHeight="1">
      <c r="A202" s="10"/>
    </row>
    <row r="203" ht="15.75" customHeight="1">
      <c r="A203" s="10"/>
    </row>
    <row r="204" ht="15.75" customHeight="1">
      <c r="A204" s="10"/>
    </row>
    <row r="205" ht="15.75" customHeight="1">
      <c r="A205" s="10"/>
    </row>
    <row r="206" ht="15.75" customHeight="1">
      <c r="A206" s="10"/>
    </row>
    <row r="207" ht="15.75" customHeight="1">
      <c r="A207" s="10"/>
    </row>
    <row r="208" ht="15.75" customHeight="1">
      <c r="A208" s="10"/>
    </row>
    <row r="209" ht="15.75" customHeight="1">
      <c r="A209" s="10"/>
    </row>
    <row r="210" ht="15.75" customHeight="1">
      <c r="A210" s="10"/>
    </row>
    <row r="211" ht="15.75" customHeight="1">
      <c r="A211" s="10"/>
    </row>
    <row r="212" ht="15.75" customHeight="1">
      <c r="A212" s="10"/>
    </row>
    <row r="213" ht="15.75" customHeight="1">
      <c r="A213" s="10"/>
    </row>
    <row r="214" ht="15.75" customHeight="1">
      <c r="A214" s="10"/>
    </row>
    <row r="215" ht="15.75" customHeight="1">
      <c r="A215" s="10"/>
    </row>
    <row r="216" ht="15.75" customHeight="1">
      <c r="A216" s="10"/>
    </row>
    <row r="217" ht="15.75" customHeight="1">
      <c r="A217" s="10"/>
    </row>
    <row r="218" ht="15.75" customHeight="1">
      <c r="A218" s="10"/>
    </row>
    <row r="219" ht="15.75" customHeight="1">
      <c r="A219" s="10"/>
    </row>
    <row r="220" ht="15.75" customHeight="1">
      <c r="A220" s="10"/>
    </row>
    <row r="221" ht="15.75" customHeight="1">
      <c r="A221" s="10"/>
    </row>
    <row r="222" ht="15.75" customHeight="1">
      <c r="A222" s="10"/>
    </row>
    <row r="223" ht="15.75" customHeight="1">
      <c r="A223" s="10"/>
    </row>
    <row r="224" ht="15.75" customHeight="1">
      <c r="A224" s="10"/>
    </row>
    <row r="225" ht="15.75" customHeight="1">
      <c r="A225" s="10"/>
    </row>
    <row r="226" ht="15.75" customHeight="1">
      <c r="A226" s="10"/>
    </row>
    <row r="227" ht="15.75" customHeight="1">
      <c r="A227" s="10"/>
    </row>
    <row r="228" ht="15.75" customHeight="1">
      <c r="A228" s="10"/>
    </row>
    <row r="229" ht="15.75" customHeight="1">
      <c r="A229" s="10"/>
    </row>
    <row r="230" ht="15.75" customHeight="1">
      <c r="A230" s="10"/>
    </row>
    <row r="231" ht="15.75" customHeight="1">
      <c r="A231" s="10"/>
    </row>
    <row r="232" ht="15.75" customHeight="1">
      <c r="A232" s="10"/>
    </row>
    <row r="233" ht="15.75" customHeight="1">
      <c r="A233" s="10"/>
    </row>
    <row r="234" ht="15.75" customHeight="1">
      <c r="A234" s="10"/>
    </row>
    <row r="235" ht="15.75" customHeight="1">
      <c r="A235" s="10"/>
    </row>
    <row r="236" ht="15.75" customHeight="1">
      <c r="A236" s="10"/>
    </row>
    <row r="237" ht="15.75" customHeight="1">
      <c r="A237" s="10"/>
    </row>
    <row r="238" ht="15.75" customHeight="1">
      <c r="A238" s="10"/>
    </row>
    <row r="239" ht="15.75" customHeight="1">
      <c r="A239" s="10"/>
    </row>
    <row r="240" ht="15.75" customHeight="1">
      <c r="A240" s="10"/>
    </row>
    <row r="241" ht="15.75" customHeight="1">
      <c r="A241" s="10"/>
    </row>
    <row r="242" ht="15.75" customHeight="1">
      <c r="A242" s="10"/>
    </row>
    <row r="243" ht="15.75" customHeight="1">
      <c r="A243" s="10"/>
    </row>
    <row r="244" ht="15.75" customHeight="1">
      <c r="A244" s="10"/>
    </row>
    <row r="245" ht="15.75" customHeight="1">
      <c r="A245" s="10"/>
    </row>
    <row r="246" ht="15.75" customHeight="1">
      <c r="A246" s="10"/>
    </row>
    <row r="247" ht="15.75" customHeight="1">
      <c r="A247" s="10"/>
    </row>
    <row r="248" ht="15.75" customHeight="1">
      <c r="A248" s="10"/>
    </row>
    <row r="249" ht="15.75" customHeight="1">
      <c r="A249" s="10"/>
    </row>
    <row r="250" ht="15.75" customHeight="1">
      <c r="A250" s="10"/>
    </row>
    <row r="251" ht="15.75" customHeight="1">
      <c r="A251" s="10"/>
    </row>
    <row r="252" ht="15.75" customHeight="1">
      <c r="A252" s="10"/>
    </row>
    <row r="253" ht="15.75" customHeight="1">
      <c r="A253" s="10"/>
    </row>
    <row r="254" ht="15.75" customHeight="1">
      <c r="A254" s="10"/>
    </row>
    <row r="255" ht="15.75" customHeight="1">
      <c r="A255" s="10"/>
    </row>
    <row r="256" ht="15.75" customHeight="1">
      <c r="A256" s="10"/>
    </row>
    <row r="257" ht="15.75" customHeight="1">
      <c r="A257" s="10"/>
    </row>
    <row r="258" ht="15.75" customHeight="1">
      <c r="A258" s="10"/>
    </row>
    <row r="259" ht="15.75" customHeight="1">
      <c r="A259" s="10"/>
    </row>
    <row r="260" ht="15.75" customHeight="1">
      <c r="A260" s="10"/>
    </row>
    <row r="261" ht="15.75" customHeight="1">
      <c r="A261" s="10"/>
    </row>
    <row r="262" ht="15.75" customHeight="1">
      <c r="A262" s="10"/>
    </row>
    <row r="263" ht="15.75" customHeight="1">
      <c r="A263" s="10"/>
    </row>
    <row r="264" ht="15.75" customHeight="1">
      <c r="A264" s="10"/>
    </row>
    <row r="265" ht="15.75" customHeight="1">
      <c r="A265" s="10"/>
    </row>
    <row r="266" ht="15.75" customHeight="1">
      <c r="A266" s="10"/>
    </row>
    <row r="267" ht="15.75" customHeight="1">
      <c r="A267" s="10"/>
    </row>
    <row r="268" ht="15.75" customHeight="1">
      <c r="A268" s="10"/>
    </row>
    <row r="269" ht="15.75" customHeight="1">
      <c r="A269" s="10"/>
    </row>
    <row r="270" ht="15.75" customHeight="1">
      <c r="A270" s="10"/>
    </row>
    <row r="271" ht="15.75" customHeight="1">
      <c r="A271" s="10"/>
    </row>
    <row r="272" ht="15.75" customHeight="1">
      <c r="A272" s="10"/>
    </row>
    <row r="273" ht="15.75" customHeight="1">
      <c r="A273" s="10"/>
    </row>
    <row r="274" ht="15.75" customHeight="1">
      <c r="A274" s="10"/>
    </row>
    <row r="275" ht="15.75" customHeight="1">
      <c r="A275" s="10"/>
    </row>
    <row r="276" ht="15.75" customHeight="1">
      <c r="A276" s="10"/>
    </row>
    <row r="277" ht="15.75" customHeight="1">
      <c r="A277" s="10"/>
    </row>
    <row r="278" ht="15.75" customHeight="1">
      <c r="A278" s="10"/>
    </row>
    <row r="279" ht="15.75" customHeight="1">
      <c r="A279" s="10"/>
    </row>
    <row r="280" ht="15.75" customHeight="1">
      <c r="A280" s="10"/>
    </row>
    <row r="281" ht="15.75" customHeight="1">
      <c r="A281" s="10"/>
    </row>
    <row r="282" ht="15.75" customHeight="1">
      <c r="A282" s="10"/>
    </row>
    <row r="283" ht="15.75" customHeight="1">
      <c r="A283" s="10"/>
    </row>
    <row r="284" ht="15.75" customHeight="1">
      <c r="A284" s="10"/>
    </row>
    <row r="285" ht="15.75" customHeight="1">
      <c r="A285" s="10"/>
    </row>
    <row r="286" ht="15.75" customHeight="1">
      <c r="A286" s="10"/>
    </row>
    <row r="287" ht="15.75" customHeight="1">
      <c r="A287" s="10"/>
    </row>
    <row r="288" ht="15.75" customHeight="1">
      <c r="A288" s="10"/>
    </row>
    <row r="289" ht="15.75" customHeight="1">
      <c r="A289" s="10"/>
    </row>
    <row r="290" ht="15.75" customHeight="1">
      <c r="A290" s="10"/>
    </row>
    <row r="291" ht="15.75" customHeight="1">
      <c r="A291" s="10"/>
    </row>
    <row r="292" ht="15.75" customHeight="1">
      <c r="A292" s="10"/>
    </row>
    <row r="293" ht="15.75" customHeight="1">
      <c r="A293" s="10"/>
    </row>
    <row r="294" ht="15.75" customHeight="1">
      <c r="A294" s="10"/>
    </row>
    <row r="295" ht="15.75" customHeight="1">
      <c r="A295" s="10"/>
    </row>
    <row r="296" ht="15.75" customHeight="1">
      <c r="A296" s="10"/>
    </row>
    <row r="297" ht="15.75" customHeight="1">
      <c r="A297" s="10"/>
    </row>
    <row r="298" ht="15.75" customHeight="1">
      <c r="A298" s="10"/>
    </row>
    <row r="299" ht="15.75" customHeight="1">
      <c r="A299" s="10"/>
    </row>
    <row r="300" ht="15.75" customHeight="1">
      <c r="A300" s="10"/>
    </row>
    <row r="301" ht="15.75" customHeight="1">
      <c r="A301" s="10"/>
    </row>
    <row r="302" ht="15.75" customHeight="1">
      <c r="A302" s="10"/>
    </row>
    <row r="303" ht="15.75" customHeight="1">
      <c r="A303" s="10"/>
    </row>
    <row r="304" ht="15.75" customHeight="1">
      <c r="A304" s="10"/>
    </row>
    <row r="305" ht="15.75" customHeight="1">
      <c r="A305" s="10"/>
    </row>
    <row r="306" ht="15.75" customHeight="1">
      <c r="A306" s="10"/>
    </row>
    <row r="307" ht="15.75" customHeight="1">
      <c r="A307" s="10"/>
    </row>
    <row r="308" ht="15.75" customHeight="1">
      <c r="A308" s="10"/>
    </row>
    <row r="309" ht="15.75" customHeight="1">
      <c r="A309" s="10"/>
    </row>
    <row r="310" ht="15.75" customHeight="1">
      <c r="A310" s="10"/>
    </row>
    <row r="311" ht="15.75" customHeight="1">
      <c r="A311" s="10"/>
    </row>
    <row r="312" ht="15.75" customHeight="1">
      <c r="A312" s="10"/>
    </row>
    <row r="313" ht="15.75" customHeight="1">
      <c r="A313" s="10"/>
    </row>
    <row r="314" ht="15.75" customHeight="1">
      <c r="A314" s="10"/>
    </row>
    <row r="315" ht="15.75" customHeight="1">
      <c r="A315" s="10"/>
    </row>
    <row r="316" ht="15.75" customHeight="1">
      <c r="A316" s="10"/>
    </row>
    <row r="317" ht="15.75" customHeight="1">
      <c r="A317" s="10"/>
    </row>
    <row r="318" ht="15.75" customHeight="1">
      <c r="A318" s="10"/>
    </row>
    <row r="319" ht="15.75" customHeight="1">
      <c r="A319" s="10"/>
    </row>
    <row r="320" ht="15.75" customHeight="1">
      <c r="A320" s="10"/>
    </row>
    <row r="321" ht="15.75" customHeight="1">
      <c r="A321" s="10"/>
    </row>
    <row r="322" ht="15.75" customHeight="1">
      <c r="A322" s="10"/>
    </row>
    <row r="323" ht="15.75" customHeight="1">
      <c r="A323" s="10"/>
    </row>
    <row r="324" ht="15.75" customHeight="1">
      <c r="A324" s="10"/>
    </row>
    <row r="325" ht="15.75" customHeight="1">
      <c r="A325" s="10"/>
    </row>
    <row r="326" ht="15.75" customHeight="1">
      <c r="A326" s="10"/>
    </row>
    <row r="327" ht="15.75" customHeight="1">
      <c r="A327" s="10"/>
    </row>
    <row r="328" ht="15.75" customHeight="1">
      <c r="A328" s="10"/>
    </row>
    <row r="329" ht="15.75" customHeight="1">
      <c r="A329" s="10"/>
    </row>
    <row r="330" ht="15.75" customHeight="1">
      <c r="A330" s="10"/>
    </row>
    <row r="331" ht="15.75" customHeight="1">
      <c r="A331" s="10"/>
    </row>
    <row r="332" ht="15.75" customHeight="1">
      <c r="A332" s="10"/>
    </row>
    <row r="333" ht="15.75" customHeight="1">
      <c r="A333" s="10"/>
    </row>
    <row r="334" ht="15.75" customHeight="1">
      <c r="A334" s="10"/>
    </row>
    <row r="335" ht="15.75" customHeight="1">
      <c r="A335" s="10"/>
    </row>
    <row r="336" ht="15.75" customHeight="1">
      <c r="A336" s="10"/>
    </row>
    <row r="337" ht="15.75" customHeight="1">
      <c r="A337" s="10"/>
    </row>
    <row r="338" ht="15.75" customHeight="1">
      <c r="A338" s="10"/>
    </row>
    <row r="339" ht="15.75" customHeight="1">
      <c r="A339" s="10"/>
    </row>
    <row r="340" ht="15.75" customHeight="1">
      <c r="A340" s="10"/>
    </row>
    <row r="341" ht="15.75" customHeight="1">
      <c r="A341" s="10"/>
    </row>
    <row r="342" ht="15.75" customHeight="1">
      <c r="A342" s="10"/>
    </row>
    <row r="343" ht="15.75" customHeight="1">
      <c r="A343" s="10"/>
    </row>
    <row r="344" ht="15.75" customHeight="1">
      <c r="A344" s="10"/>
    </row>
    <row r="345" ht="15.75" customHeight="1">
      <c r="A345" s="10"/>
    </row>
    <row r="346" ht="15.75" customHeight="1">
      <c r="A346" s="10"/>
    </row>
    <row r="347" ht="15.75" customHeight="1">
      <c r="A347" s="10"/>
    </row>
    <row r="348" ht="15.75" customHeight="1">
      <c r="A348" s="10"/>
    </row>
    <row r="349" ht="15.75" customHeight="1">
      <c r="A349" s="10"/>
    </row>
    <row r="350" ht="15.75" customHeight="1">
      <c r="A350" s="10"/>
    </row>
    <row r="351" ht="15.75" customHeight="1">
      <c r="A351" s="10"/>
    </row>
    <row r="352" ht="15.75" customHeight="1">
      <c r="A352" s="10"/>
    </row>
    <row r="353" ht="15.75" customHeight="1">
      <c r="A353" s="10"/>
    </row>
    <row r="354" ht="15.75" customHeight="1">
      <c r="A354" s="10"/>
    </row>
    <row r="355" ht="15.75" customHeight="1">
      <c r="A355" s="10"/>
    </row>
    <row r="356" ht="15.75" customHeight="1">
      <c r="A356" s="10"/>
    </row>
    <row r="357" ht="15.75" customHeight="1">
      <c r="A357" s="10"/>
    </row>
    <row r="358" ht="15.75" customHeight="1">
      <c r="A358" s="10"/>
    </row>
    <row r="359" ht="15.75" customHeight="1">
      <c r="A359" s="10"/>
    </row>
    <row r="360" ht="15.75" customHeight="1">
      <c r="A360" s="10"/>
    </row>
    <row r="361" ht="15.75" customHeight="1">
      <c r="A361" s="10"/>
    </row>
    <row r="362" ht="15.75" customHeight="1">
      <c r="A362" s="10"/>
    </row>
    <row r="363" ht="15.75" customHeight="1">
      <c r="A363" s="10"/>
    </row>
    <row r="364" ht="15.75" customHeight="1">
      <c r="A364" s="10"/>
    </row>
    <row r="365" ht="15.75" customHeight="1">
      <c r="A365" s="10"/>
    </row>
    <row r="366" ht="15.75" customHeight="1">
      <c r="A366" s="10"/>
    </row>
    <row r="367" ht="15.75" customHeight="1">
      <c r="A367" s="10"/>
    </row>
    <row r="368" ht="15.75" customHeight="1">
      <c r="A368" s="10"/>
    </row>
    <row r="369" ht="15.75" customHeight="1">
      <c r="A369" s="10"/>
    </row>
    <row r="370" ht="15.75" customHeight="1">
      <c r="A370" s="10"/>
    </row>
    <row r="371" ht="15.75" customHeight="1">
      <c r="A371" s="10"/>
    </row>
    <row r="372" ht="15.75" customHeight="1">
      <c r="A372" s="10"/>
    </row>
    <row r="373" ht="15.75" customHeight="1">
      <c r="A373" s="10"/>
    </row>
    <row r="374" ht="15.75" customHeight="1">
      <c r="A374" s="10"/>
    </row>
    <row r="375" ht="15.75" customHeight="1">
      <c r="A375" s="10"/>
    </row>
    <row r="376" ht="15.75" customHeight="1">
      <c r="A376" s="10"/>
    </row>
    <row r="377" ht="15.75" customHeight="1">
      <c r="A377" s="10"/>
    </row>
    <row r="378" ht="15.75" customHeight="1">
      <c r="A378" s="10"/>
    </row>
    <row r="379" ht="15.75" customHeight="1">
      <c r="A379" s="10"/>
    </row>
    <row r="380" ht="15.75" customHeight="1">
      <c r="A380" s="10"/>
    </row>
    <row r="381" ht="15.75" customHeight="1">
      <c r="A381" s="10"/>
    </row>
    <row r="382" ht="15.75" customHeight="1">
      <c r="A382" s="10"/>
    </row>
    <row r="383" ht="15.75" customHeight="1">
      <c r="A383" s="10"/>
    </row>
    <row r="384" ht="15.75" customHeight="1">
      <c r="A384" s="10"/>
    </row>
    <row r="385" ht="15.75" customHeight="1">
      <c r="A385" s="10"/>
    </row>
    <row r="386" ht="15.75" customHeight="1">
      <c r="A386" s="10"/>
    </row>
    <row r="387" ht="15.75" customHeight="1">
      <c r="A387" s="10"/>
    </row>
    <row r="388" ht="15.75" customHeight="1">
      <c r="A388" s="10"/>
    </row>
    <row r="389" ht="15.75" customHeight="1">
      <c r="A389" s="10"/>
    </row>
    <row r="390" ht="15.75" customHeight="1">
      <c r="A390" s="10"/>
    </row>
    <row r="391" ht="15.75" customHeight="1">
      <c r="A391" s="10"/>
    </row>
    <row r="392" ht="15.75" customHeight="1">
      <c r="A392" s="10"/>
    </row>
    <row r="393" ht="15.75" customHeight="1">
      <c r="A393" s="10"/>
    </row>
    <row r="394" ht="15.75" customHeight="1">
      <c r="A394" s="10"/>
    </row>
    <row r="395" ht="15.75" customHeight="1">
      <c r="A395" s="10"/>
    </row>
    <row r="396" ht="15.75" customHeight="1">
      <c r="A396" s="10"/>
    </row>
    <row r="397" ht="15.75" customHeight="1">
      <c r="A397" s="10"/>
    </row>
    <row r="398" ht="15.75" customHeight="1">
      <c r="A398" s="10"/>
    </row>
    <row r="399" ht="15.75" customHeight="1">
      <c r="A399" s="10"/>
    </row>
    <row r="400" ht="15.75" customHeight="1">
      <c r="A400" s="10"/>
    </row>
    <row r="401" ht="15.75" customHeight="1">
      <c r="A401" s="10"/>
    </row>
    <row r="402" ht="15.75" customHeight="1">
      <c r="A402" s="10"/>
    </row>
    <row r="403" ht="15.75" customHeight="1">
      <c r="A403" s="10"/>
    </row>
    <row r="404" ht="15.75" customHeight="1">
      <c r="A404" s="10"/>
    </row>
    <row r="405" ht="15.75" customHeight="1">
      <c r="A405" s="10"/>
    </row>
    <row r="406" ht="15.75" customHeight="1">
      <c r="A406" s="10"/>
    </row>
    <row r="407" ht="15.75" customHeight="1">
      <c r="A407" s="10"/>
    </row>
    <row r="408" ht="15.75" customHeight="1">
      <c r="A408" s="10"/>
    </row>
    <row r="409" ht="15.75" customHeight="1">
      <c r="A409" s="10"/>
    </row>
    <row r="410" ht="15.75" customHeight="1">
      <c r="A410" s="10"/>
    </row>
    <row r="411" ht="15.75" customHeight="1">
      <c r="A411" s="10"/>
    </row>
    <row r="412" ht="15.75" customHeight="1">
      <c r="A412" s="10"/>
    </row>
    <row r="413" ht="15.75" customHeight="1">
      <c r="A413" s="10"/>
    </row>
    <row r="414" ht="15.75" customHeight="1">
      <c r="A414" s="10"/>
    </row>
    <row r="415" ht="15.75" customHeight="1">
      <c r="A415" s="10"/>
    </row>
    <row r="416" ht="15.75" customHeight="1">
      <c r="A416" s="10"/>
    </row>
    <row r="417" ht="15.75" customHeight="1">
      <c r="A417" s="10"/>
    </row>
    <row r="418" ht="15.75" customHeight="1">
      <c r="A418" s="10"/>
    </row>
    <row r="419" ht="15.75" customHeight="1">
      <c r="A419" s="10"/>
    </row>
    <row r="420" ht="15.75" customHeight="1">
      <c r="A420" s="10"/>
    </row>
    <row r="421" ht="15.75" customHeight="1">
      <c r="A421" s="10"/>
    </row>
    <row r="422" ht="15.75" customHeight="1">
      <c r="A422" s="10"/>
    </row>
    <row r="423" ht="15.75" customHeight="1">
      <c r="A423" s="10"/>
    </row>
    <row r="424" ht="15.75" customHeight="1">
      <c r="A424" s="10"/>
    </row>
    <row r="425" ht="15.75" customHeight="1">
      <c r="A425" s="10"/>
    </row>
    <row r="426" ht="15.75" customHeight="1">
      <c r="A426" s="10"/>
    </row>
    <row r="427" ht="15.75" customHeight="1">
      <c r="A427" s="10"/>
    </row>
    <row r="428" ht="15.75" customHeight="1">
      <c r="A428" s="10"/>
    </row>
    <row r="429" ht="15.75" customHeight="1">
      <c r="A429" s="10"/>
    </row>
    <row r="430" ht="15.75" customHeight="1">
      <c r="A430" s="10"/>
    </row>
    <row r="431" ht="15.75" customHeight="1">
      <c r="A431" s="10"/>
    </row>
    <row r="432" ht="15.75" customHeight="1">
      <c r="A432" s="10"/>
    </row>
    <row r="433" ht="15.75" customHeight="1">
      <c r="A433" s="10"/>
    </row>
    <row r="434" ht="15.75" customHeight="1">
      <c r="A434" s="10"/>
    </row>
    <row r="435" ht="15.75" customHeight="1">
      <c r="A435" s="10"/>
    </row>
    <row r="436" ht="15.75" customHeight="1">
      <c r="A436" s="10"/>
    </row>
    <row r="437" ht="15.75" customHeight="1">
      <c r="A437" s="10"/>
    </row>
    <row r="438" ht="15.75" customHeight="1">
      <c r="A438" s="10"/>
    </row>
    <row r="439" ht="15.75" customHeight="1">
      <c r="A439" s="10"/>
    </row>
    <row r="440" ht="15.75" customHeight="1">
      <c r="A440" s="10"/>
    </row>
    <row r="441" ht="15.75" customHeight="1">
      <c r="A441" s="10"/>
    </row>
    <row r="442" ht="15.75" customHeight="1">
      <c r="A442" s="10"/>
    </row>
    <row r="443" ht="15.75" customHeight="1">
      <c r="A443" s="10"/>
    </row>
    <row r="444" ht="15.75" customHeight="1">
      <c r="A444" s="10"/>
    </row>
    <row r="445" ht="15.75" customHeight="1">
      <c r="A445" s="10"/>
    </row>
    <row r="446" ht="15.75" customHeight="1">
      <c r="A446" s="10"/>
    </row>
    <row r="447" ht="15.75" customHeight="1">
      <c r="A447" s="10"/>
    </row>
    <row r="448" ht="15.75" customHeight="1">
      <c r="A448" s="10"/>
    </row>
    <row r="449" ht="15.75" customHeight="1">
      <c r="A449" s="10"/>
    </row>
    <row r="450" ht="15.75" customHeight="1">
      <c r="A450" s="10"/>
    </row>
    <row r="451" ht="15.75" customHeight="1">
      <c r="A451" s="10"/>
    </row>
    <row r="452" ht="15.75" customHeight="1">
      <c r="A452" s="10"/>
    </row>
    <row r="453" ht="15.75" customHeight="1">
      <c r="A453" s="10"/>
    </row>
    <row r="454" ht="15.75" customHeight="1">
      <c r="A454" s="10"/>
    </row>
    <row r="455" ht="15.75" customHeight="1">
      <c r="A455" s="10"/>
    </row>
    <row r="456" ht="15.75" customHeight="1">
      <c r="A456" s="10"/>
    </row>
    <row r="457" ht="15.75" customHeight="1">
      <c r="A457" s="10"/>
    </row>
    <row r="458" ht="15.75" customHeight="1">
      <c r="A458" s="10"/>
    </row>
    <row r="459" ht="15.75" customHeight="1">
      <c r="A459" s="10"/>
    </row>
    <row r="460" ht="15.75" customHeight="1">
      <c r="A460" s="10"/>
    </row>
    <row r="461" ht="15.75" customHeight="1">
      <c r="A461" s="10"/>
    </row>
    <row r="462" ht="15.75" customHeight="1">
      <c r="A462" s="10"/>
    </row>
    <row r="463" ht="15.75" customHeight="1">
      <c r="A463" s="10"/>
    </row>
    <row r="464" ht="15.75" customHeight="1">
      <c r="A464" s="10"/>
    </row>
    <row r="465" ht="15.75" customHeight="1">
      <c r="A465" s="10"/>
    </row>
    <row r="466" ht="15.75" customHeight="1">
      <c r="A466" s="10"/>
    </row>
    <row r="467" ht="15.75" customHeight="1">
      <c r="A467" s="10"/>
    </row>
    <row r="468" ht="15.75" customHeight="1">
      <c r="A468" s="10"/>
    </row>
    <row r="469" ht="15.75" customHeight="1">
      <c r="A469" s="10"/>
    </row>
    <row r="470" ht="15.75" customHeight="1">
      <c r="A470" s="10"/>
    </row>
    <row r="471" ht="15.75" customHeight="1">
      <c r="A471" s="10"/>
    </row>
    <row r="472" ht="15.75" customHeight="1">
      <c r="A472" s="10"/>
    </row>
    <row r="473" ht="15.75" customHeight="1">
      <c r="A473" s="10"/>
    </row>
    <row r="474" ht="15.75" customHeight="1">
      <c r="A474" s="10"/>
    </row>
    <row r="475" ht="15.75" customHeight="1">
      <c r="A475" s="10"/>
    </row>
    <row r="476" ht="15.75" customHeight="1">
      <c r="A476" s="10"/>
    </row>
    <row r="477" ht="15.75" customHeight="1">
      <c r="A477" s="10"/>
    </row>
    <row r="478" ht="15.75" customHeight="1">
      <c r="A478" s="10"/>
    </row>
    <row r="479" ht="15.75" customHeight="1">
      <c r="A479" s="10"/>
    </row>
    <row r="480" ht="15.75" customHeight="1">
      <c r="A480" s="10"/>
    </row>
    <row r="481" ht="15.75" customHeight="1">
      <c r="A481" s="10"/>
    </row>
    <row r="482" ht="15.75" customHeight="1">
      <c r="A482" s="10"/>
    </row>
    <row r="483" ht="15.75" customHeight="1">
      <c r="A483" s="10"/>
    </row>
    <row r="484" ht="15.75" customHeight="1">
      <c r="A484" s="10"/>
    </row>
    <row r="485" ht="15.75" customHeight="1">
      <c r="A485" s="10"/>
    </row>
    <row r="486" ht="15.75" customHeight="1">
      <c r="A486" s="10"/>
    </row>
    <row r="487" ht="15.75" customHeight="1">
      <c r="A487" s="10"/>
    </row>
    <row r="488" ht="15.75" customHeight="1">
      <c r="A488" s="10"/>
    </row>
    <row r="489" ht="15.75" customHeight="1">
      <c r="A489" s="10"/>
    </row>
    <row r="490" ht="15.75" customHeight="1">
      <c r="A490" s="10"/>
    </row>
    <row r="491" ht="15.75" customHeight="1">
      <c r="A491" s="10"/>
    </row>
    <row r="492" ht="15.75" customHeight="1">
      <c r="A492" s="10"/>
    </row>
    <row r="493" ht="15.75" customHeight="1">
      <c r="A493" s="10"/>
    </row>
    <row r="494" ht="15.75" customHeight="1">
      <c r="A494" s="10"/>
    </row>
    <row r="495" ht="15.75" customHeight="1">
      <c r="A495" s="10"/>
    </row>
    <row r="496" ht="15.75" customHeight="1">
      <c r="A496" s="10"/>
    </row>
    <row r="497" ht="15.75" customHeight="1">
      <c r="A497" s="10"/>
    </row>
    <row r="498" ht="15.75" customHeight="1">
      <c r="A498" s="10"/>
    </row>
    <row r="499" ht="15.75" customHeight="1">
      <c r="A499" s="10"/>
    </row>
    <row r="500" ht="15.75" customHeight="1">
      <c r="A500" s="10"/>
    </row>
    <row r="501" ht="15.75" customHeight="1">
      <c r="A501" s="10"/>
    </row>
    <row r="502" ht="15.75" customHeight="1">
      <c r="A502" s="10"/>
    </row>
    <row r="503" ht="15.75" customHeight="1">
      <c r="A503" s="10"/>
    </row>
    <row r="504" ht="15.75" customHeight="1">
      <c r="A504" s="10"/>
    </row>
    <row r="505" ht="15.75" customHeight="1">
      <c r="A505" s="10"/>
    </row>
    <row r="506" ht="15.75" customHeight="1">
      <c r="A506" s="10"/>
    </row>
    <row r="507" ht="15.75" customHeight="1">
      <c r="A507" s="10"/>
    </row>
    <row r="508" ht="15.75" customHeight="1">
      <c r="A508" s="10"/>
    </row>
    <row r="509" ht="15.75" customHeight="1">
      <c r="A509" s="10"/>
    </row>
    <row r="510" ht="15.75" customHeight="1">
      <c r="A510" s="10"/>
    </row>
    <row r="511" ht="15.75" customHeight="1">
      <c r="A511" s="10"/>
    </row>
    <row r="512" ht="15.75" customHeight="1">
      <c r="A512" s="10"/>
    </row>
    <row r="513" ht="15.75" customHeight="1">
      <c r="A513" s="10"/>
    </row>
    <row r="514" ht="15.75" customHeight="1">
      <c r="A514" s="10"/>
    </row>
    <row r="515" ht="15.75" customHeight="1">
      <c r="A515" s="10"/>
    </row>
    <row r="516" ht="15.75" customHeight="1">
      <c r="A516" s="10"/>
    </row>
    <row r="517" ht="15.75" customHeight="1">
      <c r="A517" s="10"/>
    </row>
    <row r="518" ht="15.75" customHeight="1">
      <c r="A518" s="10"/>
    </row>
    <row r="519" ht="15.75" customHeight="1">
      <c r="A519" s="10"/>
    </row>
    <row r="520" ht="15.75" customHeight="1">
      <c r="A520" s="10"/>
    </row>
    <row r="521" ht="15.75" customHeight="1">
      <c r="A521" s="10"/>
    </row>
    <row r="522" ht="15.75" customHeight="1">
      <c r="A522" s="10"/>
    </row>
    <row r="523" ht="15.75" customHeight="1">
      <c r="A523" s="10"/>
    </row>
    <row r="524" ht="15.75" customHeight="1">
      <c r="A524" s="10"/>
    </row>
    <row r="525" ht="15.75" customHeight="1">
      <c r="A525" s="10"/>
    </row>
    <row r="526" ht="15.75" customHeight="1">
      <c r="A526" s="10"/>
    </row>
    <row r="527" ht="15.75" customHeight="1">
      <c r="A527" s="10"/>
    </row>
    <row r="528" ht="15.75" customHeight="1">
      <c r="A528" s="10"/>
    </row>
    <row r="529" ht="15.75" customHeight="1">
      <c r="A529" s="10"/>
    </row>
    <row r="530" ht="15.75" customHeight="1">
      <c r="A530" s="10"/>
    </row>
    <row r="531" ht="15.75" customHeight="1">
      <c r="A531" s="10"/>
    </row>
    <row r="532" ht="15.75" customHeight="1">
      <c r="A532" s="10"/>
    </row>
    <row r="533" ht="15.75" customHeight="1">
      <c r="A533" s="10"/>
    </row>
    <row r="534" ht="15.75" customHeight="1">
      <c r="A534" s="10"/>
    </row>
    <row r="535" ht="15.75" customHeight="1">
      <c r="A535" s="10"/>
    </row>
    <row r="536" ht="15.75" customHeight="1">
      <c r="A536" s="10"/>
    </row>
    <row r="537" ht="15.75" customHeight="1">
      <c r="A537" s="10"/>
    </row>
    <row r="538" ht="15.75" customHeight="1">
      <c r="A538" s="10"/>
    </row>
    <row r="539" ht="15.75" customHeight="1">
      <c r="A539" s="10"/>
    </row>
    <row r="540" ht="15.75" customHeight="1">
      <c r="A540" s="10"/>
    </row>
    <row r="541" ht="15.75" customHeight="1">
      <c r="A541" s="10"/>
    </row>
    <row r="542" ht="15.75" customHeight="1">
      <c r="A542" s="10"/>
    </row>
    <row r="543" ht="15.75" customHeight="1">
      <c r="A543" s="10"/>
    </row>
    <row r="544" ht="15.75" customHeight="1">
      <c r="A544" s="10"/>
    </row>
    <row r="545" ht="15.75" customHeight="1">
      <c r="A545" s="10"/>
    </row>
    <row r="546" ht="15.75" customHeight="1">
      <c r="A546" s="10"/>
    </row>
    <row r="547" ht="15.75" customHeight="1">
      <c r="A547" s="10"/>
    </row>
    <row r="548" ht="15.75" customHeight="1">
      <c r="A548" s="10"/>
    </row>
    <row r="549" ht="15.75" customHeight="1">
      <c r="A549" s="10"/>
    </row>
    <row r="550" ht="15.75" customHeight="1">
      <c r="A550" s="10"/>
    </row>
    <row r="551" ht="15.75" customHeight="1">
      <c r="A551" s="10"/>
    </row>
    <row r="552" ht="15.75" customHeight="1">
      <c r="A552" s="10"/>
    </row>
    <row r="553" ht="15.75" customHeight="1">
      <c r="A553" s="10"/>
    </row>
    <row r="554" ht="15.75" customHeight="1">
      <c r="A554" s="10"/>
    </row>
    <row r="555" ht="15.75" customHeight="1">
      <c r="A555" s="10"/>
    </row>
    <row r="556" ht="15.75" customHeight="1">
      <c r="A556" s="10"/>
    </row>
    <row r="557" ht="15.75" customHeight="1">
      <c r="A557" s="10"/>
    </row>
    <row r="558" ht="15.75" customHeight="1">
      <c r="A558" s="10"/>
    </row>
    <row r="559" ht="15.75" customHeight="1">
      <c r="A559" s="10"/>
    </row>
    <row r="560" ht="15.75" customHeight="1">
      <c r="A560" s="10"/>
    </row>
    <row r="561" ht="15.75" customHeight="1">
      <c r="A561" s="10"/>
    </row>
    <row r="562" ht="15.75" customHeight="1">
      <c r="A562" s="10"/>
    </row>
    <row r="563" ht="15.75" customHeight="1">
      <c r="A563" s="10"/>
    </row>
    <row r="564" ht="15.75" customHeight="1">
      <c r="A564" s="10"/>
    </row>
    <row r="565" ht="15.75" customHeight="1">
      <c r="A565" s="10"/>
    </row>
    <row r="566" ht="15.75" customHeight="1">
      <c r="A566" s="10"/>
    </row>
    <row r="567" ht="15.75" customHeight="1">
      <c r="A567" s="10"/>
    </row>
    <row r="568" ht="15.75" customHeight="1">
      <c r="A568" s="10"/>
    </row>
    <row r="569" ht="15.75" customHeight="1">
      <c r="A569" s="10"/>
    </row>
    <row r="570" ht="15.75" customHeight="1">
      <c r="A570" s="10"/>
    </row>
    <row r="571" ht="15.75" customHeight="1">
      <c r="A571" s="10"/>
    </row>
    <row r="572" ht="15.75" customHeight="1">
      <c r="A572" s="10"/>
    </row>
    <row r="573" ht="15.75" customHeight="1">
      <c r="A573" s="10"/>
    </row>
    <row r="574" ht="15.75" customHeight="1">
      <c r="A574" s="10"/>
    </row>
    <row r="575" ht="15.75" customHeight="1">
      <c r="A575" s="10"/>
    </row>
    <row r="576" ht="15.75" customHeight="1">
      <c r="A576" s="10"/>
    </row>
    <row r="577" ht="15.75" customHeight="1">
      <c r="A577" s="10"/>
    </row>
    <row r="578" ht="15.75" customHeight="1">
      <c r="A578" s="10"/>
    </row>
    <row r="579" ht="15.75" customHeight="1">
      <c r="A579" s="10"/>
    </row>
    <row r="580" ht="15.75" customHeight="1">
      <c r="A580" s="10"/>
    </row>
    <row r="581" ht="15.75" customHeight="1">
      <c r="A581" s="10"/>
    </row>
    <row r="582" ht="15.75" customHeight="1">
      <c r="A582" s="10"/>
    </row>
    <row r="583" ht="15.75" customHeight="1">
      <c r="A583" s="10"/>
    </row>
    <row r="584" ht="15.75" customHeight="1">
      <c r="A584" s="10"/>
    </row>
    <row r="585" ht="15.75" customHeight="1">
      <c r="A585" s="10"/>
    </row>
    <row r="586" ht="15.75" customHeight="1">
      <c r="A586" s="10"/>
    </row>
    <row r="587" ht="15.75" customHeight="1">
      <c r="A587" s="10"/>
    </row>
    <row r="588" ht="15.75" customHeight="1">
      <c r="A588" s="10"/>
    </row>
    <row r="589" ht="15.75" customHeight="1">
      <c r="A589" s="10"/>
    </row>
    <row r="590" ht="15.75" customHeight="1">
      <c r="A590" s="10"/>
    </row>
    <row r="591" ht="15.75" customHeight="1">
      <c r="A591" s="10"/>
    </row>
    <row r="592" ht="15.75" customHeight="1">
      <c r="A592" s="10"/>
    </row>
    <row r="593" ht="15.75" customHeight="1">
      <c r="A593" s="10"/>
    </row>
    <row r="594" ht="15.75" customHeight="1">
      <c r="A594" s="10"/>
    </row>
    <row r="595" ht="15.75" customHeight="1">
      <c r="A595" s="10"/>
    </row>
    <row r="596" ht="15.75" customHeight="1">
      <c r="A596" s="10"/>
    </row>
    <row r="597" ht="15.75" customHeight="1">
      <c r="A597" s="10"/>
    </row>
    <row r="598" ht="15.75" customHeight="1">
      <c r="A598" s="10"/>
    </row>
    <row r="599" ht="15.75" customHeight="1">
      <c r="A599" s="10"/>
    </row>
    <row r="600" ht="15.75" customHeight="1">
      <c r="A600" s="10"/>
    </row>
    <row r="601" ht="15.75" customHeight="1">
      <c r="A601" s="10"/>
    </row>
    <row r="602" ht="15.75" customHeight="1">
      <c r="A602" s="10"/>
    </row>
    <row r="603" ht="15.75" customHeight="1">
      <c r="A603" s="10"/>
    </row>
    <row r="604" ht="15.75" customHeight="1">
      <c r="A604" s="10"/>
    </row>
    <row r="605" ht="15.75" customHeight="1">
      <c r="A605" s="10"/>
    </row>
    <row r="606" ht="15.75" customHeight="1">
      <c r="A606" s="10"/>
    </row>
    <row r="607" ht="15.75" customHeight="1">
      <c r="A607" s="10"/>
    </row>
    <row r="608" ht="15.75" customHeight="1">
      <c r="A608" s="10"/>
    </row>
    <row r="609" ht="15.75" customHeight="1">
      <c r="A609" s="10"/>
    </row>
    <row r="610" ht="15.75" customHeight="1">
      <c r="A610" s="10"/>
    </row>
    <row r="611" ht="15.75" customHeight="1">
      <c r="A611" s="10"/>
    </row>
    <row r="612" ht="15.75" customHeight="1">
      <c r="A612" s="10"/>
    </row>
    <row r="613" ht="15.75" customHeight="1">
      <c r="A613" s="10"/>
    </row>
    <row r="614" ht="15.75" customHeight="1">
      <c r="A614" s="10"/>
    </row>
    <row r="615" ht="15.75" customHeight="1">
      <c r="A615" s="10"/>
    </row>
    <row r="616" ht="15.75" customHeight="1">
      <c r="A616" s="10"/>
    </row>
    <row r="617" ht="15.75" customHeight="1">
      <c r="A617" s="10"/>
    </row>
    <row r="618" ht="15.75" customHeight="1">
      <c r="A618" s="10"/>
    </row>
    <row r="619" ht="15.75" customHeight="1">
      <c r="A619" s="10"/>
    </row>
    <row r="620" ht="15.75" customHeight="1">
      <c r="A620" s="10"/>
    </row>
    <row r="621" ht="15.75" customHeight="1">
      <c r="A621" s="10"/>
    </row>
    <row r="622" ht="15.75" customHeight="1">
      <c r="A622" s="10"/>
    </row>
    <row r="623" ht="15.75" customHeight="1">
      <c r="A623" s="10"/>
    </row>
    <row r="624" ht="15.75" customHeight="1">
      <c r="A624" s="10"/>
    </row>
    <row r="625" ht="15.75" customHeight="1">
      <c r="A625" s="10"/>
    </row>
    <row r="626" ht="15.75" customHeight="1">
      <c r="A626" s="10"/>
    </row>
    <row r="627" ht="15.75" customHeight="1">
      <c r="A627" s="10"/>
    </row>
    <row r="628" ht="15.75" customHeight="1">
      <c r="A628" s="10"/>
    </row>
    <row r="629" ht="15.75" customHeight="1">
      <c r="A629" s="10"/>
    </row>
    <row r="630" ht="15.75" customHeight="1">
      <c r="A630" s="10"/>
    </row>
    <row r="631" ht="15.75" customHeight="1">
      <c r="A631" s="10"/>
    </row>
    <row r="632" ht="15.75" customHeight="1">
      <c r="A632" s="10"/>
    </row>
    <row r="633" ht="15.75" customHeight="1">
      <c r="A633" s="10"/>
    </row>
    <row r="634" ht="15.75" customHeight="1">
      <c r="A634" s="10"/>
    </row>
    <row r="635" ht="15.75" customHeight="1">
      <c r="A635" s="10"/>
    </row>
    <row r="636" ht="15.75" customHeight="1">
      <c r="A636" s="10"/>
    </row>
    <row r="637" ht="15.75" customHeight="1">
      <c r="A637" s="10"/>
    </row>
    <row r="638" ht="15.75" customHeight="1">
      <c r="A638" s="10"/>
    </row>
    <row r="639" ht="15.75" customHeight="1">
      <c r="A639" s="10"/>
    </row>
    <row r="640" ht="15.75" customHeight="1">
      <c r="A640" s="10"/>
    </row>
    <row r="641" ht="15.75" customHeight="1">
      <c r="A641" s="10"/>
    </row>
    <row r="642" ht="15.75" customHeight="1">
      <c r="A642" s="10"/>
    </row>
    <row r="643" ht="15.75" customHeight="1">
      <c r="A643" s="10"/>
    </row>
    <row r="644" ht="15.75" customHeight="1">
      <c r="A644" s="10"/>
    </row>
    <row r="645" ht="15.75" customHeight="1">
      <c r="A645" s="10"/>
    </row>
    <row r="646" ht="15.75" customHeight="1">
      <c r="A646" s="10"/>
    </row>
    <row r="647" ht="15.75" customHeight="1">
      <c r="A647" s="10"/>
    </row>
    <row r="648" ht="15.75" customHeight="1">
      <c r="A648" s="10"/>
    </row>
    <row r="649" ht="15.75" customHeight="1">
      <c r="A649" s="10"/>
    </row>
    <row r="650" ht="15.75" customHeight="1">
      <c r="A650" s="10"/>
    </row>
    <row r="651" ht="15.75" customHeight="1">
      <c r="A651" s="10"/>
    </row>
    <row r="652" ht="15.75" customHeight="1">
      <c r="A652" s="10"/>
    </row>
    <row r="653" ht="15.75" customHeight="1">
      <c r="A653" s="10"/>
    </row>
    <row r="654" ht="15.75" customHeight="1">
      <c r="A654" s="10"/>
    </row>
    <row r="655" ht="15.75" customHeight="1">
      <c r="A655" s="10"/>
    </row>
    <row r="656" ht="15.75" customHeight="1">
      <c r="A656" s="10"/>
    </row>
    <row r="657" ht="15.75" customHeight="1">
      <c r="A657" s="10"/>
    </row>
    <row r="658" ht="15.75" customHeight="1">
      <c r="A658" s="10"/>
    </row>
    <row r="659" ht="15.75" customHeight="1">
      <c r="A659" s="10"/>
    </row>
    <row r="660" ht="15.75" customHeight="1">
      <c r="A660" s="10"/>
    </row>
    <row r="661" ht="15.75" customHeight="1">
      <c r="A661" s="10"/>
    </row>
    <row r="662" ht="15.75" customHeight="1">
      <c r="A662" s="10"/>
    </row>
    <row r="663" ht="15.75" customHeight="1">
      <c r="A663" s="10"/>
    </row>
    <row r="664" ht="15.75" customHeight="1">
      <c r="A664" s="10"/>
    </row>
    <row r="665" ht="15.75" customHeight="1">
      <c r="A665" s="10"/>
    </row>
    <row r="666" ht="15.75" customHeight="1">
      <c r="A666" s="10"/>
    </row>
    <row r="667" ht="15.75" customHeight="1">
      <c r="A667" s="10"/>
    </row>
    <row r="668" ht="15.75" customHeight="1">
      <c r="A668" s="10"/>
    </row>
    <row r="669" ht="15.75" customHeight="1">
      <c r="A669" s="10"/>
    </row>
    <row r="670" ht="15.75" customHeight="1">
      <c r="A670" s="10"/>
    </row>
    <row r="671" ht="15.75" customHeight="1">
      <c r="A671" s="10"/>
    </row>
    <row r="672" ht="15.75" customHeight="1">
      <c r="A672" s="10"/>
    </row>
    <row r="673" ht="15.75" customHeight="1">
      <c r="A673" s="10"/>
    </row>
    <row r="674" ht="15.75" customHeight="1">
      <c r="A674" s="10"/>
    </row>
    <row r="675" ht="15.75" customHeight="1">
      <c r="A675" s="10"/>
    </row>
    <row r="676" ht="15.75" customHeight="1">
      <c r="A676" s="10"/>
    </row>
    <row r="677" ht="15.75" customHeight="1">
      <c r="A677" s="10"/>
    </row>
    <row r="678" ht="15.75" customHeight="1">
      <c r="A678" s="10"/>
    </row>
    <row r="679" ht="15.75" customHeight="1">
      <c r="A679" s="10"/>
    </row>
    <row r="680" ht="15.75" customHeight="1">
      <c r="A680" s="10"/>
    </row>
    <row r="681" ht="15.75" customHeight="1">
      <c r="A681" s="10"/>
    </row>
    <row r="682" ht="15.75" customHeight="1">
      <c r="A682" s="10"/>
    </row>
    <row r="683" ht="15.75" customHeight="1">
      <c r="A683" s="10"/>
    </row>
    <row r="684" ht="15.75" customHeight="1">
      <c r="A684" s="10"/>
    </row>
    <row r="685" ht="15.75" customHeight="1">
      <c r="A685" s="10"/>
    </row>
    <row r="686" ht="15.75" customHeight="1">
      <c r="A686" s="10"/>
    </row>
    <row r="687" ht="15.75" customHeight="1">
      <c r="A687" s="10"/>
    </row>
    <row r="688" ht="15.75" customHeight="1">
      <c r="A688" s="10"/>
    </row>
    <row r="689" ht="15.75" customHeight="1">
      <c r="A689" s="10"/>
    </row>
    <row r="690" ht="15.75" customHeight="1">
      <c r="A690" s="10"/>
    </row>
    <row r="691" ht="15.75" customHeight="1">
      <c r="A691" s="10"/>
    </row>
    <row r="692" ht="15.75" customHeight="1">
      <c r="A692" s="10"/>
    </row>
    <row r="693" ht="15.75" customHeight="1">
      <c r="A693" s="10"/>
    </row>
    <row r="694" ht="15.75" customHeight="1">
      <c r="A694" s="10"/>
    </row>
    <row r="695" ht="15.75" customHeight="1">
      <c r="A695" s="10"/>
    </row>
    <row r="696" ht="15.75" customHeight="1">
      <c r="A696" s="10"/>
    </row>
    <row r="697" ht="15.75" customHeight="1">
      <c r="A697" s="10"/>
    </row>
    <row r="698" ht="15.75" customHeight="1">
      <c r="A698" s="10"/>
    </row>
    <row r="699" ht="15.75" customHeight="1">
      <c r="A699" s="10"/>
    </row>
    <row r="700" ht="15.75" customHeight="1">
      <c r="A700" s="10"/>
    </row>
    <row r="701" ht="15.75" customHeight="1">
      <c r="A701" s="10"/>
    </row>
    <row r="702" ht="15.75" customHeight="1">
      <c r="A702" s="10"/>
    </row>
    <row r="703" ht="15.75" customHeight="1">
      <c r="A703" s="10"/>
    </row>
    <row r="704" ht="15.75" customHeight="1">
      <c r="A704" s="10"/>
    </row>
    <row r="705" ht="15.75" customHeight="1">
      <c r="A705" s="10"/>
    </row>
    <row r="706" ht="15.75" customHeight="1">
      <c r="A706" s="10"/>
    </row>
    <row r="707" ht="15.75" customHeight="1">
      <c r="A707" s="10"/>
    </row>
    <row r="708" ht="15.75" customHeight="1">
      <c r="A708" s="10"/>
    </row>
    <row r="709" ht="15.75" customHeight="1">
      <c r="A709" s="10"/>
    </row>
    <row r="710" ht="15.75" customHeight="1">
      <c r="A710" s="10"/>
    </row>
    <row r="711" ht="15.75" customHeight="1">
      <c r="A711" s="10"/>
    </row>
    <row r="712" ht="15.75" customHeight="1">
      <c r="A712" s="10"/>
    </row>
    <row r="713" ht="15.75" customHeight="1">
      <c r="A713" s="10"/>
    </row>
    <row r="714" ht="15.75" customHeight="1">
      <c r="A714" s="10"/>
    </row>
    <row r="715" ht="15.75" customHeight="1">
      <c r="A715" s="10"/>
    </row>
    <row r="716" ht="15.75" customHeight="1">
      <c r="A716" s="10"/>
    </row>
    <row r="717" ht="15.75" customHeight="1">
      <c r="A717" s="10"/>
    </row>
    <row r="718" ht="15.75" customHeight="1">
      <c r="A718" s="10"/>
    </row>
    <row r="719" ht="15.75" customHeight="1">
      <c r="A719" s="10"/>
    </row>
    <row r="720" ht="15.75" customHeight="1">
      <c r="A720" s="10"/>
    </row>
    <row r="721" ht="15.75" customHeight="1">
      <c r="A721" s="10"/>
    </row>
    <row r="722" ht="15.75" customHeight="1">
      <c r="A722" s="10"/>
    </row>
    <row r="723" ht="15.75" customHeight="1">
      <c r="A723" s="10"/>
    </row>
    <row r="724" ht="15.75" customHeight="1">
      <c r="A724" s="10"/>
    </row>
    <row r="725" ht="15.75" customHeight="1">
      <c r="A725" s="10"/>
    </row>
    <row r="726" ht="15.75" customHeight="1">
      <c r="A726" s="10"/>
    </row>
    <row r="727" ht="15.75" customHeight="1">
      <c r="A727" s="10"/>
    </row>
    <row r="728" ht="15.75" customHeight="1">
      <c r="A728" s="10"/>
    </row>
    <row r="729" ht="15.75" customHeight="1">
      <c r="A729" s="10"/>
    </row>
    <row r="730" ht="15.75" customHeight="1">
      <c r="A730" s="10"/>
    </row>
    <row r="731" ht="15.75" customHeight="1">
      <c r="A731" s="10"/>
    </row>
    <row r="732" ht="15.75" customHeight="1">
      <c r="A732" s="10"/>
    </row>
    <row r="733" ht="15.75" customHeight="1">
      <c r="A733" s="10"/>
    </row>
    <row r="734" ht="15.75" customHeight="1">
      <c r="A734" s="10"/>
    </row>
    <row r="735" ht="15.75" customHeight="1">
      <c r="A735" s="10"/>
    </row>
    <row r="736" ht="15.75" customHeight="1">
      <c r="A736" s="10"/>
    </row>
    <row r="737" ht="15.75" customHeight="1">
      <c r="A737" s="10"/>
    </row>
    <row r="738" ht="15.75" customHeight="1">
      <c r="A738" s="10"/>
    </row>
    <row r="739" ht="15.75" customHeight="1">
      <c r="A739" s="10"/>
    </row>
    <row r="740" ht="15.75" customHeight="1">
      <c r="A740" s="10"/>
    </row>
    <row r="741" ht="15.75" customHeight="1">
      <c r="A741" s="10"/>
    </row>
    <row r="742" ht="15.75" customHeight="1">
      <c r="A742" s="10"/>
    </row>
    <row r="743" ht="15.75" customHeight="1">
      <c r="A743" s="10"/>
    </row>
    <row r="744" ht="15.75" customHeight="1">
      <c r="A744" s="10"/>
    </row>
    <row r="745" ht="15.75" customHeight="1">
      <c r="A745" s="10"/>
    </row>
    <row r="746" ht="15.75" customHeight="1">
      <c r="A746" s="10"/>
    </row>
    <row r="747" ht="15.75" customHeight="1">
      <c r="A747" s="10"/>
    </row>
    <row r="748" ht="15.75" customHeight="1">
      <c r="A748" s="10"/>
    </row>
    <row r="749" ht="15.75" customHeight="1">
      <c r="A749" s="10"/>
    </row>
    <row r="750" ht="15.75" customHeight="1">
      <c r="A750" s="10"/>
    </row>
    <row r="751" ht="15.75" customHeight="1">
      <c r="A751" s="10"/>
    </row>
    <row r="752" ht="15.75" customHeight="1">
      <c r="A752" s="10"/>
    </row>
    <row r="753" ht="15.75" customHeight="1">
      <c r="A753" s="10"/>
    </row>
    <row r="754" ht="15.75" customHeight="1">
      <c r="A754" s="10"/>
    </row>
    <row r="755" ht="15.75" customHeight="1">
      <c r="A755" s="10"/>
    </row>
    <row r="756" ht="15.75" customHeight="1">
      <c r="A756" s="10"/>
    </row>
    <row r="757" ht="15.75" customHeight="1">
      <c r="A757" s="10"/>
    </row>
    <row r="758" ht="15.75" customHeight="1">
      <c r="A758" s="10"/>
    </row>
    <row r="759" ht="15.75" customHeight="1">
      <c r="A759" s="10"/>
    </row>
    <row r="760" ht="15.75" customHeight="1">
      <c r="A760" s="10"/>
    </row>
    <row r="761" ht="15.75" customHeight="1">
      <c r="A761" s="10"/>
    </row>
    <row r="762" ht="15.75" customHeight="1">
      <c r="A762" s="10"/>
    </row>
    <row r="763" ht="15.75" customHeight="1">
      <c r="A763" s="10"/>
    </row>
    <row r="764" ht="15.75" customHeight="1">
      <c r="A764" s="10"/>
    </row>
    <row r="765" ht="15.75" customHeight="1">
      <c r="A765" s="10"/>
    </row>
    <row r="766" ht="15.75" customHeight="1">
      <c r="A766" s="10"/>
    </row>
    <row r="767" ht="15.75" customHeight="1">
      <c r="A767" s="10"/>
    </row>
    <row r="768" ht="15.75" customHeight="1">
      <c r="A768" s="10"/>
    </row>
    <row r="769" ht="15.75" customHeight="1">
      <c r="A769" s="10"/>
    </row>
    <row r="770" ht="15.75" customHeight="1">
      <c r="A770" s="10"/>
    </row>
    <row r="771" ht="15.75" customHeight="1">
      <c r="A771" s="10"/>
    </row>
    <row r="772" ht="15.75" customHeight="1">
      <c r="A772" s="10"/>
    </row>
    <row r="773" ht="15.75" customHeight="1">
      <c r="A773" s="10"/>
    </row>
    <row r="774" ht="15.75" customHeight="1">
      <c r="A774" s="10"/>
    </row>
    <row r="775" ht="15.75" customHeight="1">
      <c r="A775" s="10"/>
    </row>
    <row r="776" ht="15.75" customHeight="1">
      <c r="A776" s="10"/>
    </row>
    <row r="777" ht="15.75" customHeight="1">
      <c r="A777" s="10"/>
    </row>
    <row r="778" ht="15.75" customHeight="1">
      <c r="A778" s="10"/>
    </row>
    <row r="779" ht="15.75" customHeight="1">
      <c r="A779" s="10"/>
    </row>
    <row r="780" ht="15.75" customHeight="1">
      <c r="A780" s="10"/>
    </row>
    <row r="781" ht="15.75" customHeight="1">
      <c r="A781" s="10"/>
    </row>
    <row r="782" ht="15.75" customHeight="1">
      <c r="A782" s="10"/>
    </row>
    <row r="783" ht="15.75" customHeight="1">
      <c r="A783" s="10"/>
    </row>
    <row r="784" ht="15.75" customHeight="1">
      <c r="A784" s="10"/>
    </row>
    <row r="785" ht="15.75" customHeight="1">
      <c r="A785" s="10"/>
    </row>
    <row r="786" ht="15.75" customHeight="1">
      <c r="A786" s="10"/>
    </row>
    <row r="787" ht="15.75" customHeight="1">
      <c r="A787" s="10"/>
    </row>
    <row r="788" ht="15.75" customHeight="1">
      <c r="A788" s="10"/>
    </row>
    <row r="789" ht="15.75" customHeight="1">
      <c r="A789" s="10"/>
    </row>
    <row r="790" ht="15.75" customHeight="1">
      <c r="A790" s="10"/>
    </row>
    <row r="791" ht="15.75" customHeight="1">
      <c r="A791" s="10"/>
    </row>
    <row r="792" ht="15.75" customHeight="1">
      <c r="A792" s="10"/>
    </row>
    <row r="793" ht="15.75" customHeight="1">
      <c r="A793" s="10"/>
    </row>
    <row r="794" ht="15.75" customHeight="1">
      <c r="A794" s="10"/>
    </row>
    <row r="795" ht="15.75" customHeight="1">
      <c r="A795" s="10"/>
    </row>
    <row r="796" ht="15.75" customHeight="1">
      <c r="A796" s="10"/>
    </row>
    <row r="797" ht="15.75" customHeight="1">
      <c r="A797" s="10"/>
    </row>
    <row r="798" ht="15.75" customHeight="1">
      <c r="A798" s="10"/>
    </row>
    <row r="799" ht="15.75" customHeight="1">
      <c r="A799" s="10"/>
    </row>
    <row r="800" ht="15.75" customHeight="1">
      <c r="A800" s="10"/>
    </row>
    <row r="801" ht="15.75" customHeight="1">
      <c r="A801" s="10"/>
    </row>
    <row r="802" ht="15.75" customHeight="1">
      <c r="A802" s="10"/>
    </row>
    <row r="803" ht="15.75" customHeight="1">
      <c r="A803" s="10"/>
    </row>
    <row r="804" ht="15.75" customHeight="1">
      <c r="A804" s="10"/>
    </row>
    <row r="805" ht="15.75" customHeight="1">
      <c r="A805" s="10"/>
    </row>
    <row r="806" ht="15.75" customHeight="1">
      <c r="A806" s="10"/>
    </row>
    <row r="807" ht="15.75" customHeight="1">
      <c r="A807" s="10"/>
    </row>
    <row r="808" ht="15.75" customHeight="1">
      <c r="A808" s="10"/>
    </row>
    <row r="809" ht="15.75" customHeight="1">
      <c r="A809" s="10"/>
    </row>
    <row r="810" ht="15.75" customHeight="1">
      <c r="A810" s="10"/>
    </row>
    <row r="811" ht="15.75" customHeight="1">
      <c r="A811" s="10"/>
    </row>
    <row r="812" ht="15.75" customHeight="1">
      <c r="A812" s="10"/>
    </row>
    <row r="813" ht="15.75" customHeight="1">
      <c r="A813" s="10"/>
    </row>
    <row r="814" ht="15.75" customHeight="1">
      <c r="A814" s="10"/>
    </row>
    <row r="815" ht="15.75" customHeight="1">
      <c r="A815" s="10"/>
    </row>
    <row r="816" ht="15.75" customHeight="1">
      <c r="A816" s="10"/>
    </row>
    <row r="817" ht="15.75" customHeight="1">
      <c r="A817" s="10"/>
    </row>
    <row r="818" ht="15.75" customHeight="1">
      <c r="A818" s="10"/>
    </row>
    <row r="819" ht="15.75" customHeight="1">
      <c r="A819" s="10"/>
    </row>
    <row r="820" ht="15.75" customHeight="1">
      <c r="A820" s="10"/>
    </row>
    <row r="821" ht="15.75" customHeight="1">
      <c r="A821" s="10"/>
    </row>
    <row r="822" ht="15.75" customHeight="1">
      <c r="A822" s="10"/>
    </row>
    <row r="823" ht="15.75" customHeight="1">
      <c r="A823" s="10"/>
    </row>
    <row r="824" ht="15.75" customHeight="1">
      <c r="A824" s="10"/>
    </row>
    <row r="825" ht="15.75" customHeight="1">
      <c r="A825" s="10"/>
    </row>
    <row r="826" ht="15.75" customHeight="1">
      <c r="A826" s="10"/>
    </row>
    <row r="827" ht="15.75" customHeight="1">
      <c r="A827" s="10"/>
    </row>
    <row r="828" ht="15.75" customHeight="1">
      <c r="A828" s="10"/>
    </row>
    <row r="829" ht="15.75" customHeight="1">
      <c r="A829" s="10"/>
    </row>
    <row r="830" ht="15.75" customHeight="1">
      <c r="A830" s="10"/>
    </row>
    <row r="831" ht="15.75" customHeight="1">
      <c r="A831" s="10"/>
    </row>
    <row r="832" ht="15.75" customHeight="1">
      <c r="A832" s="10"/>
    </row>
    <row r="833" ht="15.75" customHeight="1">
      <c r="A833" s="10"/>
    </row>
    <row r="834" ht="15.75" customHeight="1">
      <c r="A834" s="10"/>
    </row>
    <row r="835" ht="15.75" customHeight="1">
      <c r="A835" s="10"/>
    </row>
    <row r="836" ht="15.75" customHeight="1">
      <c r="A836" s="10"/>
    </row>
    <row r="837" ht="15.75" customHeight="1">
      <c r="A837" s="10"/>
    </row>
    <row r="838" ht="15.75" customHeight="1">
      <c r="A838" s="10"/>
    </row>
    <row r="839" ht="15.75" customHeight="1">
      <c r="A839" s="10"/>
    </row>
    <row r="840" ht="15.75" customHeight="1">
      <c r="A840" s="10"/>
    </row>
    <row r="841" ht="15.75" customHeight="1">
      <c r="A841" s="10"/>
    </row>
    <row r="842" ht="15.75" customHeight="1">
      <c r="A842" s="10"/>
    </row>
    <row r="843" ht="15.75" customHeight="1">
      <c r="A843" s="10"/>
    </row>
    <row r="844" ht="15.75" customHeight="1">
      <c r="A844" s="10"/>
    </row>
    <row r="845" ht="15.75" customHeight="1">
      <c r="A845" s="10"/>
    </row>
    <row r="846" ht="15.75" customHeight="1">
      <c r="A846" s="10"/>
    </row>
    <row r="847" ht="15.75" customHeight="1">
      <c r="A847" s="10"/>
    </row>
    <row r="848" ht="15.75" customHeight="1">
      <c r="A848" s="10"/>
    </row>
    <row r="849" ht="15.75" customHeight="1">
      <c r="A849" s="10"/>
    </row>
    <row r="850" ht="15.75" customHeight="1">
      <c r="A850" s="10"/>
    </row>
    <row r="851" ht="15.75" customHeight="1">
      <c r="A851" s="10"/>
    </row>
    <row r="852" ht="15.75" customHeight="1">
      <c r="A852" s="10"/>
    </row>
    <row r="853" ht="15.75" customHeight="1">
      <c r="A853" s="10"/>
    </row>
    <row r="854" ht="15.75" customHeight="1">
      <c r="A854" s="10"/>
    </row>
    <row r="855" ht="15.75" customHeight="1">
      <c r="A855" s="10"/>
    </row>
    <row r="856" ht="15.75" customHeight="1">
      <c r="A856" s="10"/>
    </row>
    <row r="857" ht="15.75" customHeight="1">
      <c r="A857" s="10"/>
    </row>
    <row r="858" ht="15.75" customHeight="1">
      <c r="A858" s="10"/>
    </row>
    <row r="859" ht="15.75" customHeight="1">
      <c r="A859" s="10"/>
    </row>
    <row r="860" ht="15.75" customHeight="1">
      <c r="A860" s="10"/>
    </row>
    <row r="861" ht="15.75" customHeight="1">
      <c r="A861" s="10"/>
    </row>
    <row r="862" ht="15.75" customHeight="1">
      <c r="A862" s="10"/>
    </row>
    <row r="863" ht="15.75" customHeight="1">
      <c r="A863" s="10"/>
    </row>
    <row r="864" ht="15.75" customHeight="1">
      <c r="A864" s="10"/>
    </row>
    <row r="865" ht="15.75" customHeight="1">
      <c r="A865" s="10"/>
    </row>
    <row r="866" ht="15.75" customHeight="1">
      <c r="A866" s="10"/>
    </row>
    <row r="867" ht="15.75" customHeight="1">
      <c r="A867" s="10"/>
    </row>
    <row r="868" ht="15.75" customHeight="1">
      <c r="A868" s="10"/>
    </row>
    <row r="869" ht="15.75" customHeight="1">
      <c r="A869" s="10"/>
    </row>
    <row r="870" ht="15.75" customHeight="1">
      <c r="A870" s="10"/>
    </row>
    <row r="871" ht="15.75" customHeight="1">
      <c r="A871" s="10"/>
    </row>
    <row r="872" ht="15.75" customHeight="1">
      <c r="A872" s="10"/>
    </row>
    <row r="873" ht="15.75" customHeight="1">
      <c r="A873" s="10"/>
    </row>
    <row r="874" ht="15.75" customHeight="1">
      <c r="A874" s="10"/>
    </row>
    <row r="875" ht="15.75" customHeight="1">
      <c r="A875" s="10"/>
    </row>
    <row r="876" ht="15.75" customHeight="1">
      <c r="A876" s="10"/>
    </row>
    <row r="877" ht="15.75" customHeight="1">
      <c r="A877" s="10"/>
    </row>
    <row r="878" ht="15.75" customHeight="1">
      <c r="A878" s="10"/>
    </row>
    <row r="879" ht="15.75" customHeight="1">
      <c r="A879" s="10"/>
    </row>
    <row r="880" ht="15.75" customHeight="1">
      <c r="A880" s="10"/>
    </row>
    <row r="881" ht="15.75" customHeight="1">
      <c r="A881" s="10"/>
    </row>
    <row r="882" ht="15.75" customHeight="1">
      <c r="A882" s="10"/>
    </row>
    <row r="883" ht="15.75" customHeight="1">
      <c r="A883" s="10"/>
    </row>
    <row r="884" ht="15.75" customHeight="1">
      <c r="A884" s="10"/>
    </row>
    <row r="885" ht="15.75" customHeight="1">
      <c r="A885" s="10"/>
    </row>
    <row r="886" ht="15.75" customHeight="1">
      <c r="A886" s="10"/>
    </row>
    <row r="887" ht="15.75" customHeight="1">
      <c r="A887" s="10"/>
    </row>
    <row r="888" ht="15.75" customHeight="1">
      <c r="A888" s="10"/>
    </row>
    <row r="889" ht="15.75" customHeight="1">
      <c r="A889" s="10"/>
    </row>
    <row r="890" ht="15.75" customHeight="1">
      <c r="A890" s="10"/>
    </row>
    <row r="891" ht="15.75" customHeight="1">
      <c r="A891" s="10"/>
    </row>
    <row r="892" ht="15.75" customHeight="1">
      <c r="A892" s="10"/>
    </row>
    <row r="893" ht="15.75" customHeight="1">
      <c r="A893" s="10"/>
    </row>
    <row r="894" ht="15.75" customHeight="1">
      <c r="A894" s="10"/>
    </row>
    <row r="895" ht="15.75" customHeight="1">
      <c r="A895" s="10"/>
    </row>
    <row r="896" ht="15.75" customHeight="1">
      <c r="A896" s="10"/>
    </row>
    <row r="897" ht="15.75" customHeight="1">
      <c r="A897" s="10"/>
    </row>
    <row r="898" ht="15.75" customHeight="1">
      <c r="A898" s="10"/>
    </row>
    <row r="899" ht="15.75" customHeight="1">
      <c r="A899" s="10"/>
    </row>
    <row r="900" ht="15.75" customHeight="1">
      <c r="A900" s="10"/>
    </row>
    <row r="901" ht="15.75" customHeight="1">
      <c r="A901" s="10"/>
    </row>
    <row r="902" ht="15.75" customHeight="1">
      <c r="A902" s="10"/>
    </row>
    <row r="903" ht="15.75" customHeight="1">
      <c r="A903" s="10"/>
    </row>
    <row r="904" ht="15.75" customHeight="1">
      <c r="A904" s="10"/>
    </row>
    <row r="905" ht="15.75" customHeight="1">
      <c r="A905" s="10"/>
    </row>
    <row r="906" ht="15.75" customHeight="1">
      <c r="A906" s="10"/>
    </row>
    <row r="907" ht="15.75" customHeight="1">
      <c r="A907" s="10"/>
    </row>
    <row r="908" ht="15.75" customHeight="1">
      <c r="A908" s="10"/>
    </row>
    <row r="909" ht="15.75" customHeight="1">
      <c r="A909" s="10"/>
    </row>
    <row r="910" ht="15.75" customHeight="1">
      <c r="A910" s="10"/>
    </row>
    <row r="911" ht="15.75" customHeight="1">
      <c r="A911" s="10"/>
    </row>
    <row r="912" ht="15.75" customHeight="1">
      <c r="A912" s="10"/>
    </row>
    <row r="913" ht="15.75" customHeight="1">
      <c r="A913" s="10"/>
    </row>
    <row r="914" ht="15.75" customHeight="1">
      <c r="A914" s="10"/>
    </row>
    <row r="915" ht="15.75" customHeight="1">
      <c r="A915" s="10"/>
    </row>
    <row r="916" ht="15.75" customHeight="1">
      <c r="A916" s="10"/>
    </row>
    <row r="917" ht="15.75" customHeight="1">
      <c r="A917" s="10"/>
    </row>
    <row r="918" ht="15.75" customHeight="1">
      <c r="A918" s="10"/>
    </row>
    <row r="919" ht="15.75" customHeight="1">
      <c r="A919" s="10"/>
    </row>
    <row r="920" ht="15.75" customHeight="1">
      <c r="A920" s="10"/>
    </row>
    <row r="921" ht="15.75" customHeight="1">
      <c r="A921" s="10"/>
    </row>
    <row r="922" ht="15.75" customHeight="1">
      <c r="A922" s="10"/>
    </row>
    <row r="923" ht="15.75" customHeight="1">
      <c r="A923" s="10"/>
    </row>
    <row r="924" ht="15.75" customHeight="1">
      <c r="A924" s="10"/>
    </row>
    <row r="925" ht="15.75" customHeight="1">
      <c r="A925" s="10"/>
    </row>
    <row r="926" ht="15.75" customHeight="1">
      <c r="A926" s="10"/>
    </row>
    <row r="927" ht="15.75" customHeight="1">
      <c r="A927" s="10"/>
    </row>
    <row r="928" ht="15.75" customHeight="1">
      <c r="A928" s="10"/>
    </row>
    <row r="929" ht="15.75" customHeight="1">
      <c r="A929" s="10"/>
    </row>
    <row r="930" ht="15.75" customHeight="1">
      <c r="A930" s="10"/>
    </row>
    <row r="931" ht="15.75" customHeight="1">
      <c r="A931" s="10"/>
    </row>
    <row r="932" ht="15.75" customHeight="1">
      <c r="A932" s="10"/>
    </row>
    <row r="933" ht="15.75" customHeight="1">
      <c r="A933" s="10"/>
    </row>
    <row r="934" ht="15.75" customHeight="1">
      <c r="A934" s="10"/>
    </row>
    <row r="935" ht="15.75" customHeight="1">
      <c r="A935" s="10"/>
    </row>
    <row r="936" ht="15.75" customHeight="1">
      <c r="A936" s="10"/>
    </row>
    <row r="937" ht="15.75" customHeight="1">
      <c r="A937" s="10"/>
    </row>
    <row r="938" ht="15.75" customHeight="1">
      <c r="A938" s="10"/>
    </row>
    <row r="939" ht="15.75" customHeight="1">
      <c r="A939" s="10"/>
    </row>
    <row r="940" ht="15.75" customHeight="1">
      <c r="A940" s="10"/>
    </row>
    <row r="941" ht="15.75" customHeight="1">
      <c r="A941" s="10"/>
    </row>
    <row r="942" ht="15.75" customHeight="1">
      <c r="A942" s="10"/>
    </row>
    <row r="943" ht="15.75" customHeight="1">
      <c r="A943" s="10"/>
    </row>
    <row r="944" ht="15.75" customHeight="1">
      <c r="A944" s="10"/>
    </row>
    <row r="945" ht="15.75" customHeight="1">
      <c r="A945" s="10"/>
    </row>
    <row r="946" ht="15.75" customHeight="1">
      <c r="A946" s="10"/>
    </row>
    <row r="947" ht="15.75" customHeight="1">
      <c r="A947" s="10"/>
    </row>
    <row r="948" ht="15.75" customHeight="1">
      <c r="A948" s="10"/>
    </row>
    <row r="949" ht="15.75" customHeight="1">
      <c r="A949" s="10"/>
    </row>
    <row r="950" ht="15.75" customHeight="1">
      <c r="A950" s="10"/>
    </row>
    <row r="951" ht="15.75" customHeight="1">
      <c r="A951" s="10"/>
    </row>
    <row r="952" ht="15.75" customHeight="1">
      <c r="A952" s="10"/>
    </row>
    <row r="953" ht="15.75" customHeight="1">
      <c r="A953" s="10"/>
    </row>
    <row r="954" ht="15.75" customHeight="1">
      <c r="A954" s="10"/>
    </row>
    <row r="955" ht="15.75" customHeight="1">
      <c r="A955" s="10"/>
    </row>
    <row r="956" ht="15.75" customHeight="1">
      <c r="A956" s="10"/>
    </row>
    <row r="957" ht="15.75" customHeight="1">
      <c r="A957" s="10"/>
    </row>
    <row r="958" ht="15.75" customHeight="1">
      <c r="A958" s="10"/>
    </row>
    <row r="959" ht="15.75" customHeight="1">
      <c r="A959" s="10"/>
    </row>
    <row r="960" ht="15.75" customHeight="1">
      <c r="A960" s="10"/>
    </row>
    <row r="961" ht="15.75" customHeight="1">
      <c r="A961" s="10"/>
    </row>
    <row r="962" ht="15.75" customHeight="1">
      <c r="A962" s="10"/>
    </row>
    <row r="963" ht="15.75" customHeight="1">
      <c r="A963" s="10"/>
    </row>
    <row r="964" ht="15.75" customHeight="1">
      <c r="A964" s="10"/>
    </row>
    <row r="965" ht="15.75" customHeight="1">
      <c r="A965" s="10"/>
    </row>
    <row r="966" ht="15.75" customHeight="1">
      <c r="A966" s="10"/>
    </row>
    <row r="967" ht="15.75" customHeight="1">
      <c r="A967" s="10"/>
    </row>
    <row r="968" ht="15.75" customHeight="1">
      <c r="A968" s="10"/>
    </row>
    <row r="969" ht="15.75" customHeight="1">
      <c r="A969" s="10"/>
    </row>
    <row r="970" ht="15.75" customHeight="1">
      <c r="A970" s="10"/>
    </row>
    <row r="971" ht="15.75" customHeight="1">
      <c r="A971" s="10"/>
    </row>
    <row r="972" ht="15.75" customHeight="1">
      <c r="A972" s="10"/>
    </row>
    <row r="973" ht="15.75" customHeight="1">
      <c r="A973" s="10"/>
    </row>
    <row r="974" ht="15.75" customHeight="1">
      <c r="A974" s="10"/>
    </row>
    <row r="975" ht="15.75" customHeight="1">
      <c r="A975" s="10"/>
    </row>
    <row r="976" ht="15.75" customHeight="1">
      <c r="A976" s="10"/>
    </row>
    <row r="977" ht="15.75" customHeight="1">
      <c r="A977" s="10"/>
    </row>
    <row r="978" ht="15.75" customHeight="1">
      <c r="A978" s="10"/>
    </row>
    <row r="979" ht="15.75" customHeight="1">
      <c r="A979" s="10"/>
    </row>
    <row r="980" ht="15.75" customHeight="1">
      <c r="A980" s="10"/>
    </row>
    <row r="981" ht="15.75" customHeight="1">
      <c r="A981" s="10"/>
    </row>
    <row r="982" ht="15.75" customHeight="1">
      <c r="A982" s="10"/>
    </row>
    <row r="983" ht="15.75" customHeight="1">
      <c r="A983" s="10"/>
    </row>
    <row r="984" ht="15.75" customHeight="1">
      <c r="A984" s="10"/>
    </row>
    <row r="985" ht="15.75" customHeight="1">
      <c r="A985" s="10"/>
    </row>
    <row r="986" ht="15.75" customHeight="1">
      <c r="A986" s="10"/>
    </row>
    <row r="987" ht="15.75" customHeight="1">
      <c r="A987" s="10"/>
    </row>
    <row r="988" ht="15.75" customHeight="1">
      <c r="A988" s="10"/>
    </row>
    <row r="989" ht="15.75" customHeight="1">
      <c r="A989" s="10"/>
    </row>
    <row r="990" ht="15.75" customHeight="1">
      <c r="A990" s="10"/>
    </row>
    <row r="991" ht="15.75" customHeight="1">
      <c r="A991" s="10"/>
    </row>
    <row r="992" ht="15.75" customHeight="1">
      <c r="A992" s="10"/>
    </row>
    <row r="993" ht="15.75" customHeight="1">
      <c r="A993" s="10"/>
    </row>
    <row r="994" ht="15.75" customHeight="1">
      <c r="A994" s="10"/>
    </row>
    <row r="995" ht="15.75" customHeight="1">
      <c r="A995" s="10"/>
    </row>
    <row r="996" ht="15.75" customHeight="1">
      <c r="A996" s="10"/>
    </row>
    <row r="997" ht="15.75" customHeight="1">
      <c r="A997" s="10"/>
    </row>
    <row r="998" ht="15.75" customHeight="1">
      <c r="A998" s="10"/>
    </row>
    <row r="999" ht="15.75" customHeight="1">
      <c r="A999" s="10"/>
    </row>
    <row r="1000" ht="15.75" customHeight="1">
      <c r="A1000" s="10"/>
    </row>
  </sheetData>
  <mergeCells count="61">
    <mergeCell ref="H32:J32"/>
    <mergeCell ref="H35:J35"/>
    <mergeCell ref="H21:J21"/>
    <mergeCell ref="H22:J22"/>
    <mergeCell ref="H25:J25"/>
    <mergeCell ref="H26:J26"/>
    <mergeCell ref="H27:J27"/>
    <mergeCell ref="H30:J30"/>
    <mergeCell ref="H31:J31"/>
    <mergeCell ref="B29:K29"/>
    <mergeCell ref="B34:K34"/>
    <mergeCell ref="C35:E35"/>
    <mergeCell ref="C36:E36"/>
    <mergeCell ref="H36:J36"/>
    <mergeCell ref="C37:E37"/>
    <mergeCell ref="H37:J37"/>
    <mergeCell ref="B39:K39"/>
    <mergeCell ref="H40:J40"/>
    <mergeCell ref="B1:K1"/>
    <mergeCell ref="C3:E3"/>
    <mergeCell ref="B4:B5"/>
    <mergeCell ref="C4:E5"/>
    <mergeCell ref="N4:N5"/>
    <mergeCell ref="C6:E7"/>
    <mergeCell ref="N6:N7"/>
    <mergeCell ref="B6:B7"/>
    <mergeCell ref="B8:B9"/>
    <mergeCell ref="C8:E9"/>
    <mergeCell ref="B10:B11"/>
    <mergeCell ref="C10:E11"/>
    <mergeCell ref="B12:B13"/>
    <mergeCell ref="C12:E13"/>
    <mergeCell ref="L12:L13"/>
    <mergeCell ref="L14:L15"/>
    <mergeCell ref="L4:L5"/>
    <mergeCell ref="L6:L7"/>
    <mergeCell ref="L8:L9"/>
    <mergeCell ref="N8:N9"/>
    <mergeCell ref="L10:L11"/>
    <mergeCell ref="N10:N11"/>
    <mergeCell ref="N12:N13"/>
    <mergeCell ref="N14:N15"/>
    <mergeCell ref="B14:B15"/>
    <mergeCell ref="C14:E15"/>
    <mergeCell ref="B19:K19"/>
    <mergeCell ref="C20:E20"/>
    <mergeCell ref="H20:J20"/>
    <mergeCell ref="C21:E21"/>
    <mergeCell ref="B24:K24"/>
    <mergeCell ref="C22:E22"/>
    <mergeCell ref="C25:E25"/>
    <mergeCell ref="C26:E26"/>
    <mergeCell ref="C27:E27"/>
    <mergeCell ref="C30:E30"/>
    <mergeCell ref="C31:E31"/>
    <mergeCell ref="C32:E32"/>
    <mergeCell ref="C40:E40"/>
    <mergeCell ref="C41:E41"/>
    <mergeCell ref="H41:J41"/>
    <mergeCell ref="C42:E42"/>
    <mergeCell ref="H42:J42"/>
  </mergeCells>
  <printOptions/>
  <pageMargins bottom="0.75" footer="0.0" header="0.0" left="0.25" right="0.25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13" width="10.29"/>
    <col customWidth="1" min="14" max="26" width="8.71"/>
  </cols>
  <sheetData>
    <row r="1">
      <c r="A1" s="10"/>
      <c r="B1" s="11" t="s">
        <v>77</v>
      </c>
    </row>
    <row r="2">
      <c r="A2" s="10"/>
    </row>
    <row r="3">
      <c r="A3" s="10"/>
      <c r="B3" s="12"/>
      <c r="C3" s="13" t="s">
        <v>60</v>
      </c>
      <c r="D3" s="14"/>
      <c r="E3" s="15"/>
      <c r="F3" s="16">
        <v>1.0</v>
      </c>
      <c r="G3" s="16">
        <v>2.0</v>
      </c>
      <c r="H3" s="16">
        <v>3.0</v>
      </c>
      <c r="I3" s="17">
        <v>4.0</v>
      </c>
      <c r="J3" s="17">
        <v>5.0</v>
      </c>
      <c r="K3" s="12" t="s">
        <v>61</v>
      </c>
      <c r="L3" s="16" t="s">
        <v>62</v>
      </c>
      <c r="M3" s="70" t="s">
        <v>63</v>
      </c>
    </row>
    <row r="4">
      <c r="A4" s="10"/>
      <c r="B4" s="12">
        <v>1.0</v>
      </c>
      <c r="C4" s="71" t="s">
        <v>78</v>
      </c>
      <c r="D4" s="21"/>
      <c r="E4" s="22"/>
      <c r="F4" s="23" t="s">
        <v>65</v>
      </c>
      <c r="G4" s="24" t="str">
        <f t="array" ref="G4">INDIRECT(ADDRESS(23,6))&amp;":"&amp;INDIRECT(ADDRESS(23,7))</f>
        <v>1:13</v>
      </c>
      <c r="H4" s="24" t="str">
        <f t="array" ref="H4">INDIRECT(ADDRESS(26,7))&amp;":"&amp;INDIRECT(ADDRESS(26,6))</f>
        <v>7:10</v>
      </c>
      <c r="I4" s="24" t="str">
        <f t="array" ref="I4">INDIRECT(ADDRESS(30,6))&amp;":"&amp;INDIRECT(ADDRESS(30,7))</f>
        <v>10:9</v>
      </c>
      <c r="J4" s="25" t="str">
        <f t="array" ref="J4">INDIRECT(ADDRESS(35,7))&amp;":"&amp;INDIRECT(ADDRESS(35,6))</f>
        <v>5:13</v>
      </c>
      <c r="K4" s="72">
        <f>IF(COUNT(F5:J5)=0,"",COUNTIF(F5:J5,"&gt;0")+0.5*COUNTIF(F5:J5,0))</f>
        <v>1</v>
      </c>
      <c r="L4" s="27"/>
      <c r="M4" s="28">
        <v>4.0</v>
      </c>
    </row>
    <row r="5">
      <c r="A5" s="10"/>
      <c r="B5" s="29"/>
      <c r="C5" s="30"/>
      <c r="D5" s="31"/>
      <c r="E5" s="32"/>
      <c r="F5" s="33" t="s">
        <v>65</v>
      </c>
      <c r="G5" s="34">
        <f t="array" ref="G5">IF(LEN(INDIRECT(ADDRESS(ROW()-1, COLUMN())))=1,"",INDIRECT(ADDRESS(23,6))-INDIRECT(ADDRESS(23,7)))</f>
        <v>-12</v>
      </c>
      <c r="H5" s="34">
        <f t="array" ref="H5">IF(LEN(INDIRECT(ADDRESS(ROW()-1, COLUMN())))=1,"",INDIRECT(ADDRESS(26,7))-INDIRECT(ADDRESS(26,6)))</f>
        <v>-3</v>
      </c>
      <c r="I5" s="34">
        <f t="array" ref="I5">IF(LEN(INDIRECT(ADDRESS(ROW()-1, COLUMN())))=1,"",INDIRECT(ADDRESS(30,6))-INDIRECT(ADDRESS(30,7)))</f>
        <v>1</v>
      </c>
      <c r="J5" s="35">
        <f t="array" ref="J5">IF(LEN(INDIRECT(ADDRESS(ROW()-1, COLUMN())))=1,"",INDIRECT(ADDRESS(35,7))-INDIRECT(ADDRESS(35,6)))</f>
        <v>-8</v>
      </c>
      <c r="K5" s="29"/>
      <c r="L5" s="34">
        <f>IF(COUNT(F5:J5)=0,"",SUM(F5:J5))</f>
        <v>-22</v>
      </c>
      <c r="M5" s="36"/>
    </row>
    <row r="6">
      <c r="A6" s="10"/>
      <c r="B6" s="37">
        <v>2.0</v>
      </c>
      <c r="C6" s="49" t="s">
        <v>79</v>
      </c>
      <c r="D6" s="39"/>
      <c r="E6" s="40"/>
      <c r="F6" s="41" t="str">
        <f t="array" ref="F6">INDIRECT(ADDRESS(23,7))&amp;":"&amp;INDIRECT(ADDRESS(23,6))</f>
        <v>13:1</v>
      </c>
      <c r="G6" s="42" t="s">
        <v>65</v>
      </c>
      <c r="H6" s="43" t="str">
        <f t="array" ref="H6">INDIRECT(ADDRESS(31,6))&amp;":"&amp;INDIRECT(ADDRESS(31,7))</f>
        <v>11:9</v>
      </c>
      <c r="I6" s="43" t="str">
        <f t="array" ref="I6">INDIRECT(ADDRESS(34,7))&amp;":"&amp;INDIRECT(ADDRESS(34,6))</f>
        <v>13:9</v>
      </c>
      <c r="J6" s="44" t="str">
        <f t="array" ref="J6">INDIRECT(ADDRESS(18,6))&amp;":"&amp;INDIRECT(ADDRESS(18,7))</f>
        <v>3:13</v>
      </c>
      <c r="K6" s="73">
        <f>IF(COUNT(F7:J7)=0,"",COUNTIF(F7:J7,"&gt;0")+0.5*COUNTIF(F7:J7,0))</f>
        <v>3</v>
      </c>
      <c r="L6" s="34"/>
      <c r="M6" s="46">
        <v>2.0</v>
      </c>
    </row>
    <row r="7">
      <c r="A7" s="10"/>
      <c r="B7" s="29"/>
      <c r="C7" s="30"/>
      <c r="D7" s="31"/>
      <c r="E7" s="32"/>
      <c r="F7" s="47">
        <f t="array" ref="F7">IF(LEN(INDIRECT(ADDRESS(ROW()-1, COLUMN())))=1,"",INDIRECT(ADDRESS(23,7))-INDIRECT(ADDRESS(23,6)))</f>
        <v>12</v>
      </c>
      <c r="G7" s="48" t="s">
        <v>65</v>
      </c>
      <c r="H7" s="34">
        <f t="array" ref="H7">IF(LEN(INDIRECT(ADDRESS(ROW()-1, COLUMN())))=1,"",INDIRECT(ADDRESS(31,6))-INDIRECT(ADDRESS(31,7)))</f>
        <v>2</v>
      </c>
      <c r="I7" s="34">
        <f t="array" ref="I7">IF(LEN(INDIRECT(ADDRESS(ROW()-1, COLUMN())))=1,"",INDIRECT(ADDRESS(34,7))-INDIRECT(ADDRESS(34,6)))</f>
        <v>4</v>
      </c>
      <c r="J7" s="35">
        <f t="array" ref="J7">IF(LEN(INDIRECT(ADDRESS(ROW()-1, COLUMN())))=1,"",INDIRECT(ADDRESS(18,6))-INDIRECT(ADDRESS(18,7)))</f>
        <v>-10</v>
      </c>
      <c r="K7" s="29"/>
      <c r="L7" s="34">
        <f>IF(COUNT(F7:J7)=0,"",SUM(F7:J7))</f>
        <v>8</v>
      </c>
      <c r="M7" s="36"/>
    </row>
    <row r="8">
      <c r="A8" s="10"/>
      <c r="B8" s="37">
        <v>3.0</v>
      </c>
      <c r="C8" s="38" t="s">
        <v>80</v>
      </c>
      <c r="D8" s="39"/>
      <c r="E8" s="40"/>
      <c r="F8" s="41" t="str">
        <f t="array" ref="F8">INDIRECT(ADDRESS(26,6))&amp;":"&amp;INDIRECT(ADDRESS(26,7))</f>
        <v>10:7</v>
      </c>
      <c r="G8" s="43" t="str">
        <f t="array" ref="G8">INDIRECT(ADDRESS(31,7))&amp;":"&amp;INDIRECT(ADDRESS(31,6))</f>
        <v>9:11</v>
      </c>
      <c r="H8" s="42" t="s">
        <v>65</v>
      </c>
      <c r="I8" s="43" t="str">
        <f t="array" ref="I8">INDIRECT(ADDRESS(19,6))&amp;":"&amp;INDIRECT(ADDRESS(19,7))</f>
        <v>3:12</v>
      </c>
      <c r="J8" s="44" t="str">
        <f t="array" ref="J8">INDIRECT(ADDRESS(22,7))&amp;":"&amp;INDIRECT(ADDRESS(22,6))</f>
        <v>13:3</v>
      </c>
      <c r="K8" s="73">
        <f>IF(COUNT(F9:J9)=0,"",COUNTIF(F9:J9,"&gt;0")+0.5*COUNTIF(F9:J9,0))</f>
        <v>2</v>
      </c>
      <c r="L8" s="34"/>
      <c r="M8" s="46">
        <v>3.0</v>
      </c>
    </row>
    <row r="9">
      <c r="A9" s="10"/>
      <c r="B9" s="29"/>
      <c r="C9" s="30"/>
      <c r="D9" s="31"/>
      <c r="E9" s="32"/>
      <c r="F9" s="47">
        <f t="array" ref="F9">IF(LEN(INDIRECT(ADDRESS(ROW()-1, COLUMN())))=1,"",INDIRECT(ADDRESS(26,6))-INDIRECT(ADDRESS(26,7)))</f>
        <v>3</v>
      </c>
      <c r="G9" s="34">
        <f t="array" ref="G9">IF(LEN(INDIRECT(ADDRESS(ROW()-1, COLUMN())))=1,"",INDIRECT(ADDRESS(31,7))-INDIRECT(ADDRESS(31,6)))</f>
        <v>-2</v>
      </c>
      <c r="H9" s="48" t="s">
        <v>65</v>
      </c>
      <c r="I9" s="34">
        <f t="array" ref="I9">IF(LEN(INDIRECT(ADDRESS(ROW()-1, COLUMN())))=1,"",INDIRECT(ADDRESS(19,6))-INDIRECT(ADDRESS(19,7)))</f>
        <v>-9</v>
      </c>
      <c r="J9" s="35">
        <f t="array" ref="J9">IF(LEN(INDIRECT(ADDRESS(ROW()-1, COLUMN())))=1,"",INDIRECT(ADDRESS(22,7))-INDIRECT(ADDRESS(22,6)))</f>
        <v>10</v>
      </c>
      <c r="K9" s="29"/>
      <c r="L9" s="34">
        <f>IF(COUNT(F9:J9)=0,"",SUM(F9:J9))</f>
        <v>2</v>
      </c>
      <c r="M9" s="36"/>
    </row>
    <row r="10">
      <c r="A10" s="10"/>
      <c r="B10" s="37">
        <v>4.0</v>
      </c>
      <c r="C10" s="50" t="s">
        <v>81</v>
      </c>
      <c r="D10" s="39"/>
      <c r="E10" s="40"/>
      <c r="F10" s="41" t="str">
        <f t="array" ref="F10">INDIRECT(ADDRESS(30,7))&amp;":"&amp;INDIRECT(ADDRESS(30,6))</f>
        <v>9:10</v>
      </c>
      <c r="G10" s="43" t="str">
        <f t="array" ref="G10">INDIRECT(ADDRESS(34,6))&amp;":"&amp;INDIRECT(ADDRESS(34,7))</f>
        <v>9:13</v>
      </c>
      <c r="H10" s="43" t="str">
        <f t="array" ref="H10">INDIRECT(ADDRESS(19,7))&amp;":"&amp;INDIRECT(ADDRESS(19,6))</f>
        <v>12:3</v>
      </c>
      <c r="I10" s="42" t="s">
        <v>65</v>
      </c>
      <c r="J10" s="44" t="str">
        <f t="array" ref="J10">INDIRECT(ADDRESS(27,6))&amp;":"&amp;INDIRECT(ADDRESS(27,7))</f>
        <v>3:11</v>
      </c>
      <c r="K10" s="73">
        <f>IF(COUNT(F11:J11)=0,"",COUNTIF(F11:J11,"&gt;0")+0.5*COUNTIF(F11:J11,0))</f>
        <v>1</v>
      </c>
      <c r="L10" s="34"/>
      <c r="M10" s="46">
        <v>5.0</v>
      </c>
    </row>
    <row r="11">
      <c r="A11" s="10"/>
      <c r="B11" s="29"/>
      <c r="C11" s="30"/>
      <c r="D11" s="31"/>
      <c r="E11" s="32"/>
      <c r="F11" s="47">
        <f t="array" ref="F11">IF(LEN(INDIRECT(ADDRESS(ROW()-1, COLUMN())))=1,"",INDIRECT(ADDRESS(30,7))-INDIRECT(ADDRESS(30,6)))</f>
        <v>-1</v>
      </c>
      <c r="G11" s="34">
        <f t="array" ref="G11">IF(LEN(INDIRECT(ADDRESS(ROW()-1, COLUMN())))=1,"",INDIRECT(ADDRESS(34,6))-INDIRECT(ADDRESS(34,7)))</f>
        <v>-4</v>
      </c>
      <c r="H11" s="34">
        <f t="array" ref="H11">IF(LEN(INDIRECT(ADDRESS(ROW()-1, COLUMN())))=1,"",INDIRECT(ADDRESS(19,7))-INDIRECT(ADDRESS(19,6)))</f>
        <v>9</v>
      </c>
      <c r="I11" s="48" t="s">
        <v>65</v>
      </c>
      <c r="J11" s="35">
        <f t="array" ref="J11">IF(LEN(INDIRECT(ADDRESS(ROW()-1, COLUMN())))=1,"",INDIRECT(ADDRESS(27,6))-INDIRECT(ADDRESS(27,7)))</f>
        <v>-8</v>
      </c>
      <c r="K11" s="29"/>
      <c r="L11" s="34">
        <f>IF(COUNT(F11:J11)=0,"",SUM(F11:J11))</f>
        <v>-4</v>
      </c>
      <c r="M11" s="36"/>
    </row>
    <row r="12">
      <c r="A12" s="10"/>
      <c r="B12" s="37">
        <v>5.0</v>
      </c>
      <c r="C12" s="49" t="s">
        <v>82</v>
      </c>
      <c r="D12" s="39"/>
      <c r="E12" s="40"/>
      <c r="F12" s="41" t="str">
        <f t="array" ref="F12">INDIRECT(ADDRESS(35,6))&amp;":"&amp;INDIRECT(ADDRESS(35,7))</f>
        <v>13:5</v>
      </c>
      <c r="G12" s="43" t="str">
        <f t="array" ref="G12">INDIRECT(ADDRESS(18,7))&amp;":"&amp;INDIRECT(ADDRESS(18,6))</f>
        <v>13:3</v>
      </c>
      <c r="H12" s="43" t="str">
        <f t="array" ref="H12">INDIRECT(ADDRESS(22,6))&amp;":"&amp;INDIRECT(ADDRESS(22,7))</f>
        <v>3:13</v>
      </c>
      <c r="I12" s="43" t="str">
        <f t="array" ref="I12">INDIRECT(ADDRESS(27,7))&amp;":"&amp;INDIRECT(ADDRESS(27,6))</f>
        <v>11:3</v>
      </c>
      <c r="J12" s="51" t="s">
        <v>65</v>
      </c>
      <c r="K12" s="73">
        <f>IF(COUNT(F13:J13)=0,"",COUNTIF(F13:J13,"&gt;0")+0.5*COUNTIF(F13:J13,0))</f>
        <v>3</v>
      </c>
      <c r="L12" s="34"/>
      <c r="M12" s="46">
        <v>1.0</v>
      </c>
    </row>
    <row r="13">
      <c r="A13" s="10"/>
      <c r="B13" s="52"/>
      <c r="C13" s="53"/>
      <c r="D13" s="54"/>
      <c r="E13" s="55"/>
      <c r="F13" s="56">
        <f t="array" ref="F13">IF(LEN(INDIRECT(ADDRESS(ROW()-1, COLUMN())))=1,"",INDIRECT(ADDRESS(35,6))-INDIRECT(ADDRESS(35,7)))</f>
        <v>8</v>
      </c>
      <c r="G13" s="57">
        <f t="array" ref="G13">IF(LEN(INDIRECT(ADDRESS(ROW()-1, COLUMN())))=1,"",INDIRECT(ADDRESS(18,7))-INDIRECT(ADDRESS(18,6)))</f>
        <v>10</v>
      </c>
      <c r="H13" s="57">
        <f t="array" ref="H13">IF(LEN(INDIRECT(ADDRESS(ROW()-1, COLUMN())))=1,"",INDIRECT(ADDRESS(22,6))-INDIRECT(ADDRESS(22,7)))</f>
        <v>-10</v>
      </c>
      <c r="I13" s="57">
        <f t="array" ref="I13">IF(LEN(INDIRECT(ADDRESS(ROW()-1, COLUMN())))=1,"",INDIRECT(ADDRESS(27,7))-INDIRECT(ADDRESS(27,6)))</f>
        <v>8</v>
      </c>
      <c r="J13" s="58" t="s">
        <v>65</v>
      </c>
      <c r="K13" s="52"/>
      <c r="L13" s="57">
        <f>IF(COUNT(F13:J13)=0,"",SUM(F13:J13))</f>
        <v>16</v>
      </c>
      <c r="M13" s="59"/>
    </row>
    <row r="14">
      <c r="A14" s="10"/>
    </row>
    <row r="15">
      <c r="A15" s="10"/>
    </row>
    <row r="16">
      <c r="A16" s="10"/>
    </row>
    <row r="17">
      <c r="A17" s="60"/>
      <c r="B17" s="61" t="s">
        <v>71</v>
      </c>
      <c r="L17" s="62"/>
      <c r="M17" s="74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>
      <c r="A18" s="60"/>
      <c r="B18" s="63">
        <v>2.0</v>
      </c>
      <c r="C18" s="64" t="str">
        <f t="shared" ref="C18:C19" si="1">IF(ISBLANK(INDIRECT(ADDRESS(B18*2+2,3))),"",INDIRECT(ADDRESS(B18*2+2,3)))</f>
        <v>Алкина, Невдах</v>
      </c>
      <c r="D18" s="31"/>
      <c r="E18" s="32"/>
      <c r="F18" s="65">
        <v>3.0</v>
      </c>
      <c r="G18" s="66">
        <v>13.0</v>
      </c>
      <c r="H18" s="67" t="str">
        <f t="shared" ref="H18:H19" si="2">IF(ISBLANK(INDIRECT(ADDRESS(K18*2+2,3))),"",INDIRECT(ADDRESS(K18*2+2,3)))</f>
        <v>Тихомирова, Абакумова</v>
      </c>
      <c r="I18" s="31"/>
      <c r="J18" s="31"/>
      <c r="K18" s="63">
        <v>5.0</v>
      </c>
      <c r="L18" s="68" t="s">
        <v>72</v>
      </c>
      <c r="M18" s="61">
        <v>4.0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>
      <c r="A19" s="60"/>
      <c r="B19" s="63">
        <v>3.0</v>
      </c>
      <c r="C19" s="64" t="str">
        <f t="shared" si="1"/>
        <v>Чекмарева, Алиева</v>
      </c>
      <c r="D19" s="31"/>
      <c r="E19" s="32"/>
      <c r="F19" s="65">
        <v>3.0</v>
      </c>
      <c r="G19" s="66">
        <v>12.0</v>
      </c>
      <c r="H19" s="67" t="str">
        <f t="shared" si="2"/>
        <v>Елсакова, Зимина</v>
      </c>
      <c r="I19" s="31"/>
      <c r="J19" s="31"/>
      <c r="K19" s="63">
        <v>4.0</v>
      </c>
      <c r="L19" s="68" t="s">
        <v>72</v>
      </c>
      <c r="M19" s="61">
        <v>6.0</v>
      </c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>
      <c r="A20" s="60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9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15.75" customHeight="1">
      <c r="A21" s="60"/>
      <c r="B21" s="61" t="s">
        <v>73</v>
      </c>
      <c r="L21" s="62"/>
      <c r="M21" s="69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15.75" customHeight="1">
      <c r="A22" s="60"/>
      <c r="B22" s="63">
        <v>5.0</v>
      </c>
      <c r="C22" s="64" t="str">
        <f t="shared" ref="C22:C23" si="3">IF(ISBLANK(INDIRECT(ADDRESS(B22*2+2,3))),"",INDIRECT(ADDRESS(B22*2+2,3)))</f>
        <v>Тихомирова, Абакумова</v>
      </c>
      <c r="D22" s="31"/>
      <c r="E22" s="32"/>
      <c r="F22" s="65">
        <v>3.0</v>
      </c>
      <c r="G22" s="66">
        <v>13.0</v>
      </c>
      <c r="H22" s="67" t="str">
        <f t="shared" ref="H22:H23" si="4">IF(ISBLANK(INDIRECT(ADDRESS(K22*2+2,3))),"",INDIRECT(ADDRESS(K22*2+2,3)))</f>
        <v>Чекмарева, Алиева</v>
      </c>
      <c r="I22" s="31"/>
      <c r="J22" s="31"/>
      <c r="K22" s="63">
        <v>3.0</v>
      </c>
      <c r="L22" s="68" t="s">
        <v>72</v>
      </c>
      <c r="M22" s="61">
        <v>1.0</v>
      </c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15.75" customHeight="1">
      <c r="A23" s="60"/>
      <c r="B23" s="63">
        <v>1.0</v>
      </c>
      <c r="C23" s="64" t="str">
        <f t="shared" si="3"/>
        <v>Савченко, Дубовицкая</v>
      </c>
      <c r="D23" s="31"/>
      <c r="E23" s="32"/>
      <c r="F23" s="65">
        <v>1.0</v>
      </c>
      <c r="G23" s="66">
        <v>13.0</v>
      </c>
      <c r="H23" s="67" t="str">
        <f t="shared" si="4"/>
        <v>Алкина, Невдах</v>
      </c>
      <c r="I23" s="31"/>
      <c r="J23" s="31"/>
      <c r="K23" s="63">
        <v>2.0</v>
      </c>
      <c r="L23" s="68" t="s">
        <v>72</v>
      </c>
      <c r="M23" s="61">
        <v>3.0</v>
      </c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15.75" customHeight="1">
      <c r="A24" s="60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9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60"/>
      <c r="B25" s="61" t="s">
        <v>74</v>
      </c>
      <c r="L25" s="62"/>
      <c r="M25" s="69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15.75" customHeight="1">
      <c r="A26" s="60"/>
      <c r="B26" s="63">
        <v>3.0</v>
      </c>
      <c r="C26" s="64" t="str">
        <f t="shared" ref="C26:C27" si="5">IF(ISBLANK(INDIRECT(ADDRESS(B26*2+2,3))),"",INDIRECT(ADDRESS(B26*2+2,3)))</f>
        <v>Чекмарева, Алиева</v>
      </c>
      <c r="D26" s="31"/>
      <c r="E26" s="32"/>
      <c r="F26" s="65">
        <v>10.0</v>
      </c>
      <c r="G26" s="66">
        <v>7.0</v>
      </c>
      <c r="H26" s="67" t="str">
        <f t="shared" ref="H26:H27" si="6">IF(ISBLANK(INDIRECT(ADDRESS(K26*2+2,3))),"",INDIRECT(ADDRESS(K26*2+2,3)))</f>
        <v>Савченко, Дубовицкая</v>
      </c>
      <c r="I26" s="31"/>
      <c r="J26" s="31"/>
      <c r="K26" s="63">
        <v>1.0</v>
      </c>
      <c r="L26" s="68" t="s">
        <v>72</v>
      </c>
      <c r="M26" s="61">
        <v>4.0</v>
      </c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15.75" customHeight="1">
      <c r="A27" s="60"/>
      <c r="B27" s="63">
        <v>4.0</v>
      </c>
      <c r="C27" s="64" t="str">
        <f t="shared" si="5"/>
        <v>Елсакова, Зимина</v>
      </c>
      <c r="D27" s="31"/>
      <c r="E27" s="32"/>
      <c r="F27" s="65">
        <v>3.0</v>
      </c>
      <c r="G27" s="66">
        <v>11.0</v>
      </c>
      <c r="H27" s="67" t="str">
        <f t="shared" si="6"/>
        <v>Тихомирова, Абакумова</v>
      </c>
      <c r="I27" s="31"/>
      <c r="J27" s="31"/>
      <c r="K27" s="63">
        <v>5.0</v>
      </c>
      <c r="L27" s="68" t="s">
        <v>72</v>
      </c>
      <c r="M27" s="61">
        <v>5.0</v>
      </c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15.75" customHeight="1">
      <c r="A28" s="60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9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15.75" customHeight="1">
      <c r="A29" s="60"/>
      <c r="B29" s="61" t="s">
        <v>75</v>
      </c>
      <c r="L29" s="62"/>
      <c r="M29" s="69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15.75" customHeight="1">
      <c r="A30" s="60"/>
      <c r="B30" s="63">
        <v>1.0</v>
      </c>
      <c r="C30" s="64" t="str">
        <f t="shared" ref="C30:C31" si="7">IF(ISBLANK(INDIRECT(ADDRESS(B30*2+2,3))),"",INDIRECT(ADDRESS(B30*2+2,3)))</f>
        <v>Савченко, Дубовицкая</v>
      </c>
      <c r="D30" s="31"/>
      <c r="E30" s="32"/>
      <c r="F30" s="65">
        <v>10.0</v>
      </c>
      <c r="G30" s="66">
        <v>9.0</v>
      </c>
      <c r="H30" s="67" t="str">
        <f t="shared" ref="H30:H31" si="8">IF(ISBLANK(INDIRECT(ADDRESS(K30*2+2,3))),"",INDIRECT(ADDRESS(K30*2+2,3)))</f>
        <v>Елсакова, Зимина</v>
      </c>
      <c r="I30" s="31"/>
      <c r="J30" s="31"/>
      <c r="K30" s="63">
        <v>4.0</v>
      </c>
      <c r="L30" s="68" t="s">
        <v>72</v>
      </c>
      <c r="M30" s="61">
        <v>1.0</v>
      </c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15.75" customHeight="1">
      <c r="A31" s="60"/>
      <c r="B31" s="63">
        <v>2.0</v>
      </c>
      <c r="C31" s="64" t="str">
        <f t="shared" si="7"/>
        <v>Алкина, Невдах</v>
      </c>
      <c r="D31" s="31"/>
      <c r="E31" s="32"/>
      <c r="F31" s="65">
        <v>11.0</v>
      </c>
      <c r="G31" s="66">
        <v>9.0</v>
      </c>
      <c r="H31" s="67" t="str">
        <f t="shared" si="8"/>
        <v>Чекмарева, Алиева</v>
      </c>
      <c r="I31" s="31"/>
      <c r="J31" s="31"/>
      <c r="K31" s="63">
        <v>3.0</v>
      </c>
      <c r="L31" s="68" t="s">
        <v>72</v>
      </c>
      <c r="M31" s="61">
        <v>2.0</v>
      </c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15.75" customHeight="1">
      <c r="A32" s="60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9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15.75" customHeight="1">
      <c r="A33" s="60"/>
      <c r="B33" s="61" t="s">
        <v>76</v>
      </c>
      <c r="L33" s="62"/>
      <c r="M33" s="69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15.75" customHeight="1">
      <c r="A34" s="60"/>
      <c r="B34" s="63">
        <v>4.0</v>
      </c>
      <c r="C34" s="64" t="str">
        <f t="shared" ref="C34:C35" si="9">IF(ISBLANK(INDIRECT(ADDRESS(B34*2+2,3))),"",INDIRECT(ADDRESS(B34*2+2,3)))</f>
        <v>Елсакова, Зимина</v>
      </c>
      <c r="D34" s="31"/>
      <c r="E34" s="32"/>
      <c r="F34" s="65">
        <v>9.0</v>
      </c>
      <c r="G34" s="66">
        <v>13.0</v>
      </c>
      <c r="H34" s="67" t="str">
        <f t="shared" ref="H34:H35" si="10">IF(ISBLANK(INDIRECT(ADDRESS(K34*2+2,3))),"",INDIRECT(ADDRESS(K34*2+2,3)))</f>
        <v>Алкина, Невдах</v>
      </c>
      <c r="I34" s="31"/>
      <c r="J34" s="31"/>
      <c r="K34" s="63">
        <v>2.0</v>
      </c>
      <c r="L34" s="68" t="s">
        <v>72</v>
      </c>
      <c r="M34" s="61">
        <v>4.0</v>
      </c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15.75" customHeight="1">
      <c r="A35" s="60"/>
      <c r="B35" s="63">
        <v>5.0</v>
      </c>
      <c r="C35" s="64" t="str">
        <f t="shared" si="9"/>
        <v>Тихомирова, Абакумова</v>
      </c>
      <c r="D35" s="31"/>
      <c r="E35" s="32"/>
      <c r="F35" s="65">
        <v>13.0</v>
      </c>
      <c r="G35" s="66">
        <v>5.0</v>
      </c>
      <c r="H35" s="67" t="str">
        <f t="shared" si="10"/>
        <v>Савченко, Дубовицкая</v>
      </c>
      <c r="I35" s="31"/>
      <c r="J35" s="31"/>
      <c r="K35" s="63">
        <v>1.0</v>
      </c>
      <c r="L35" s="68" t="s">
        <v>72</v>
      </c>
      <c r="M35" s="61">
        <v>6.0</v>
      </c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15.75" customHeight="1">
      <c r="A36" s="10"/>
      <c r="M36" s="75"/>
    </row>
    <row r="37" ht="15.75" customHeight="1">
      <c r="A37" s="10"/>
      <c r="M37" s="75"/>
    </row>
    <row r="38" ht="15.75" customHeight="1">
      <c r="A38" s="10"/>
      <c r="M38" s="75"/>
    </row>
    <row r="39" ht="15.75" customHeight="1">
      <c r="A39" s="10"/>
      <c r="M39" s="75"/>
    </row>
    <row r="40" ht="15.75" customHeight="1">
      <c r="A40" s="10"/>
      <c r="M40" s="75"/>
    </row>
    <row r="41" ht="15.75" customHeight="1">
      <c r="A41" s="10"/>
      <c r="M41" s="75"/>
    </row>
    <row r="42" ht="15.75" customHeight="1">
      <c r="A42" s="10"/>
      <c r="M42" s="75"/>
    </row>
    <row r="43" ht="15.75" customHeight="1">
      <c r="A43" s="10"/>
      <c r="M43" s="75"/>
    </row>
    <row r="44" ht="15.75" customHeight="1">
      <c r="A44" s="10"/>
      <c r="M44" s="75"/>
    </row>
    <row r="45" ht="15.75" customHeight="1">
      <c r="A45" s="10"/>
      <c r="M45" s="75"/>
    </row>
    <row r="46" ht="15.75" customHeight="1">
      <c r="A46" s="10"/>
      <c r="M46" s="75"/>
    </row>
    <row r="47" ht="15.75" customHeight="1">
      <c r="A47" s="10"/>
      <c r="M47" s="75"/>
    </row>
    <row r="48" ht="15.75" customHeight="1">
      <c r="A48" s="10"/>
      <c r="M48" s="75"/>
    </row>
    <row r="49" ht="15.75" customHeight="1">
      <c r="A49" s="10"/>
      <c r="M49" s="75"/>
    </row>
    <row r="50" ht="15.75" customHeight="1">
      <c r="A50" s="10"/>
      <c r="M50" s="75"/>
    </row>
    <row r="51" ht="15.75" customHeight="1">
      <c r="A51" s="10"/>
      <c r="M51" s="75"/>
    </row>
    <row r="52" ht="15.75" customHeight="1">
      <c r="A52" s="10"/>
      <c r="M52" s="75"/>
    </row>
    <row r="53" ht="15.75" customHeight="1">
      <c r="A53" s="10"/>
      <c r="M53" s="75"/>
    </row>
    <row r="54" ht="15.75" customHeight="1">
      <c r="A54" s="10"/>
      <c r="M54" s="75"/>
    </row>
    <row r="55" ht="15.75" customHeight="1">
      <c r="A55" s="10"/>
      <c r="M55" s="75"/>
    </row>
    <row r="56" ht="15.75" customHeight="1">
      <c r="A56" s="10"/>
      <c r="M56" s="75"/>
    </row>
    <row r="57" ht="15.75" customHeight="1">
      <c r="A57" s="10"/>
      <c r="M57" s="75"/>
    </row>
    <row r="58" ht="15.75" customHeight="1">
      <c r="A58" s="10"/>
      <c r="M58" s="75"/>
    </row>
    <row r="59" ht="15.75" customHeight="1">
      <c r="A59" s="10"/>
      <c r="M59" s="75"/>
    </row>
    <row r="60" ht="15.75" customHeight="1">
      <c r="A60" s="10"/>
      <c r="M60" s="75"/>
    </row>
    <row r="61" ht="15.75" customHeight="1">
      <c r="A61" s="10"/>
      <c r="M61" s="75"/>
    </row>
    <row r="62" ht="15.75" customHeight="1">
      <c r="A62" s="10"/>
      <c r="M62" s="75"/>
    </row>
    <row r="63" ht="15.75" customHeight="1">
      <c r="A63" s="10"/>
      <c r="M63" s="75"/>
    </row>
    <row r="64" ht="15.75" customHeight="1">
      <c r="A64" s="10"/>
      <c r="M64" s="75"/>
    </row>
    <row r="65" ht="15.75" customHeight="1">
      <c r="A65" s="10"/>
      <c r="M65" s="75"/>
    </row>
    <row r="66" ht="15.75" customHeight="1">
      <c r="A66" s="10"/>
      <c r="M66" s="75"/>
    </row>
    <row r="67" ht="15.75" customHeight="1">
      <c r="A67" s="10"/>
      <c r="M67" s="75"/>
    </row>
    <row r="68" ht="15.75" customHeight="1">
      <c r="A68" s="10"/>
      <c r="M68" s="75"/>
    </row>
    <row r="69" ht="15.75" customHeight="1">
      <c r="A69" s="10"/>
      <c r="M69" s="75"/>
    </row>
    <row r="70" ht="15.75" customHeight="1">
      <c r="A70" s="10"/>
      <c r="M70" s="75"/>
    </row>
    <row r="71" ht="15.75" customHeight="1">
      <c r="A71" s="10"/>
      <c r="M71" s="75"/>
    </row>
    <row r="72" ht="15.75" customHeight="1">
      <c r="A72" s="10"/>
      <c r="M72" s="75"/>
    </row>
    <row r="73" ht="15.75" customHeight="1">
      <c r="A73" s="10"/>
      <c r="M73" s="75"/>
    </row>
    <row r="74" ht="15.75" customHeight="1">
      <c r="A74" s="10"/>
      <c r="M74" s="75"/>
    </row>
    <row r="75" ht="15.75" customHeight="1">
      <c r="A75" s="10"/>
      <c r="M75" s="75"/>
    </row>
    <row r="76" ht="15.75" customHeight="1">
      <c r="A76" s="10"/>
      <c r="M76" s="75"/>
    </row>
    <row r="77" ht="15.75" customHeight="1">
      <c r="A77" s="10"/>
      <c r="M77" s="75"/>
    </row>
    <row r="78" ht="15.75" customHeight="1">
      <c r="A78" s="10"/>
      <c r="M78" s="75"/>
    </row>
    <row r="79" ht="15.75" customHeight="1">
      <c r="A79" s="10"/>
      <c r="M79" s="75"/>
    </row>
    <row r="80" ht="15.75" customHeight="1">
      <c r="A80" s="10"/>
      <c r="M80" s="75"/>
    </row>
    <row r="81" ht="15.75" customHeight="1">
      <c r="A81" s="10"/>
      <c r="M81" s="75"/>
    </row>
    <row r="82" ht="15.75" customHeight="1">
      <c r="A82" s="10"/>
      <c r="M82" s="75"/>
    </row>
    <row r="83" ht="15.75" customHeight="1">
      <c r="A83" s="10"/>
      <c r="M83" s="75"/>
    </row>
    <row r="84" ht="15.75" customHeight="1">
      <c r="A84" s="10"/>
      <c r="M84" s="75"/>
    </row>
    <row r="85" ht="15.75" customHeight="1">
      <c r="A85" s="10"/>
      <c r="M85" s="75"/>
    </row>
    <row r="86" ht="15.75" customHeight="1">
      <c r="A86" s="10"/>
      <c r="M86" s="75"/>
    </row>
    <row r="87" ht="15.75" customHeight="1">
      <c r="A87" s="10"/>
      <c r="M87" s="75"/>
    </row>
    <row r="88" ht="15.75" customHeight="1">
      <c r="A88" s="10"/>
      <c r="M88" s="75"/>
    </row>
    <row r="89" ht="15.75" customHeight="1">
      <c r="A89" s="10"/>
      <c r="M89" s="75"/>
    </row>
    <row r="90" ht="15.75" customHeight="1">
      <c r="A90" s="10"/>
      <c r="M90" s="75"/>
    </row>
    <row r="91" ht="15.75" customHeight="1">
      <c r="A91" s="10"/>
      <c r="M91" s="75"/>
    </row>
    <row r="92" ht="15.75" customHeight="1">
      <c r="A92" s="10"/>
      <c r="M92" s="75"/>
    </row>
    <row r="93" ht="15.75" customHeight="1">
      <c r="A93" s="10"/>
      <c r="M93" s="75"/>
    </row>
    <row r="94" ht="15.75" customHeight="1">
      <c r="A94" s="10"/>
      <c r="M94" s="75"/>
    </row>
    <row r="95" ht="15.75" customHeight="1">
      <c r="A95" s="10"/>
      <c r="M95" s="75"/>
    </row>
    <row r="96" ht="15.75" customHeight="1">
      <c r="A96" s="10"/>
      <c r="M96" s="75"/>
    </row>
    <row r="97" ht="15.75" customHeight="1">
      <c r="A97" s="10"/>
      <c r="M97" s="75"/>
    </row>
    <row r="98" ht="15.75" customHeight="1">
      <c r="A98" s="10"/>
      <c r="M98" s="75"/>
    </row>
    <row r="99" ht="15.75" customHeight="1">
      <c r="A99" s="10"/>
      <c r="M99" s="75"/>
    </row>
    <row r="100" ht="15.75" customHeight="1">
      <c r="A100" s="10"/>
      <c r="M100" s="75"/>
    </row>
    <row r="101" ht="15.75" customHeight="1">
      <c r="A101" s="10"/>
      <c r="M101" s="75"/>
    </row>
    <row r="102" ht="15.75" customHeight="1">
      <c r="A102" s="10"/>
      <c r="M102" s="75"/>
    </row>
    <row r="103" ht="15.75" customHeight="1">
      <c r="A103" s="10"/>
      <c r="M103" s="75"/>
    </row>
    <row r="104" ht="15.75" customHeight="1">
      <c r="A104" s="10"/>
      <c r="M104" s="75"/>
    </row>
    <row r="105" ht="15.75" customHeight="1">
      <c r="A105" s="10"/>
      <c r="M105" s="75"/>
    </row>
    <row r="106" ht="15.75" customHeight="1">
      <c r="A106" s="10"/>
      <c r="M106" s="75"/>
    </row>
    <row r="107" ht="15.75" customHeight="1">
      <c r="A107" s="10"/>
      <c r="M107" s="75"/>
    </row>
    <row r="108" ht="15.75" customHeight="1">
      <c r="A108" s="10"/>
      <c r="M108" s="75"/>
    </row>
    <row r="109" ht="15.75" customHeight="1">
      <c r="A109" s="10"/>
      <c r="M109" s="75"/>
    </row>
    <row r="110" ht="15.75" customHeight="1">
      <c r="A110" s="10"/>
      <c r="M110" s="75"/>
    </row>
    <row r="111" ht="15.75" customHeight="1">
      <c r="A111" s="10"/>
      <c r="M111" s="75"/>
    </row>
    <row r="112" ht="15.75" customHeight="1">
      <c r="A112" s="10"/>
      <c r="M112" s="75"/>
    </row>
    <row r="113" ht="15.75" customHeight="1">
      <c r="A113" s="10"/>
      <c r="M113" s="75"/>
    </row>
    <row r="114" ht="15.75" customHeight="1">
      <c r="A114" s="10"/>
      <c r="M114" s="75"/>
    </row>
    <row r="115" ht="15.75" customHeight="1">
      <c r="A115" s="10"/>
      <c r="M115" s="75"/>
    </row>
    <row r="116" ht="15.75" customHeight="1">
      <c r="A116" s="10"/>
      <c r="M116" s="75"/>
    </row>
    <row r="117" ht="15.75" customHeight="1">
      <c r="A117" s="10"/>
      <c r="M117" s="75"/>
    </row>
    <row r="118" ht="15.75" customHeight="1">
      <c r="A118" s="10"/>
      <c r="M118" s="75"/>
    </row>
    <row r="119" ht="15.75" customHeight="1">
      <c r="A119" s="10"/>
      <c r="M119" s="75"/>
    </row>
    <row r="120" ht="15.75" customHeight="1">
      <c r="A120" s="10"/>
      <c r="M120" s="75"/>
    </row>
    <row r="121" ht="15.75" customHeight="1">
      <c r="A121" s="10"/>
      <c r="M121" s="75"/>
    </row>
    <row r="122" ht="15.75" customHeight="1">
      <c r="A122" s="10"/>
      <c r="M122" s="75"/>
    </row>
    <row r="123" ht="15.75" customHeight="1">
      <c r="A123" s="10"/>
      <c r="M123" s="75"/>
    </row>
    <row r="124" ht="15.75" customHeight="1">
      <c r="A124" s="10"/>
      <c r="M124" s="75"/>
    </row>
    <row r="125" ht="15.75" customHeight="1">
      <c r="A125" s="10"/>
      <c r="M125" s="75"/>
    </row>
    <row r="126" ht="15.75" customHeight="1">
      <c r="A126" s="10"/>
      <c r="M126" s="75"/>
    </row>
    <row r="127" ht="15.75" customHeight="1">
      <c r="A127" s="10"/>
      <c r="M127" s="75"/>
    </row>
    <row r="128" ht="15.75" customHeight="1">
      <c r="A128" s="10"/>
      <c r="M128" s="75"/>
    </row>
    <row r="129" ht="15.75" customHeight="1">
      <c r="A129" s="10"/>
      <c r="M129" s="75"/>
    </row>
    <row r="130" ht="15.75" customHeight="1">
      <c r="A130" s="10"/>
      <c r="M130" s="75"/>
    </row>
    <row r="131" ht="15.75" customHeight="1">
      <c r="A131" s="10"/>
      <c r="M131" s="75"/>
    </row>
    <row r="132" ht="15.75" customHeight="1">
      <c r="A132" s="10"/>
      <c r="M132" s="75"/>
    </row>
    <row r="133" ht="15.75" customHeight="1">
      <c r="A133" s="10"/>
      <c r="M133" s="75"/>
    </row>
    <row r="134" ht="15.75" customHeight="1">
      <c r="A134" s="10"/>
      <c r="M134" s="75"/>
    </row>
    <row r="135" ht="15.75" customHeight="1">
      <c r="A135" s="10"/>
      <c r="M135" s="75"/>
    </row>
    <row r="136" ht="15.75" customHeight="1">
      <c r="A136" s="10"/>
      <c r="M136" s="75"/>
    </row>
    <row r="137" ht="15.75" customHeight="1">
      <c r="A137" s="10"/>
      <c r="M137" s="75"/>
    </row>
    <row r="138" ht="15.75" customHeight="1">
      <c r="A138" s="10"/>
      <c r="M138" s="75"/>
    </row>
    <row r="139" ht="15.75" customHeight="1">
      <c r="A139" s="10"/>
      <c r="M139" s="75"/>
    </row>
    <row r="140" ht="15.75" customHeight="1">
      <c r="A140" s="10"/>
      <c r="M140" s="75"/>
    </row>
    <row r="141" ht="15.75" customHeight="1">
      <c r="A141" s="10"/>
      <c r="M141" s="75"/>
    </row>
    <row r="142" ht="15.75" customHeight="1">
      <c r="A142" s="10"/>
      <c r="M142" s="75"/>
    </row>
    <row r="143" ht="15.75" customHeight="1">
      <c r="A143" s="10"/>
      <c r="M143" s="75"/>
    </row>
    <row r="144" ht="15.75" customHeight="1">
      <c r="A144" s="10"/>
      <c r="M144" s="75"/>
    </row>
    <row r="145" ht="15.75" customHeight="1">
      <c r="A145" s="10"/>
      <c r="M145" s="75"/>
    </row>
    <row r="146" ht="15.75" customHeight="1">
      <c r="A146" s="10"/>
      <c r="M146" s="75"/>
    </row>
    <row r="147" ht="15.75" customHeight="1">
      <c r="A147" s="10"/>
      <c r="M147" s="75"/>
    </row>
    <row r="148" ht="15.75" customHeight="1">
      <c r="A148" s="10"/>
      <c r="M148" s="75"/>
    </row>
    <row r="149" ht="15.75" customHeight="1">
      <c r="A149" s="10"/>
      <c r="M149" s="75"/>
    </row>
    <row r="150" ht="15.75" customHeight="1">
      <c r="A150" s="10"/>
      <c r="M150" s="75"/>
    </row>
    <row r="151" ht="15.75" customHeight="1">
      <c r="A151" s="10"/>
      <c r="M151" s="75"/>
    </row>
    <row r="152" ht="15.75" customHeight="1">
      <c r="A152" s="10"/>
      <c r="M152" s="75"/>
    </row>
    <row r="153" ht="15.75" customHeight="1">
      <c r="A153" s="10"/>
      <c r="M153" s="75"/>
    </row>
    <row r="154" ht="15.75" customHeight="1">
      <c r="A154" s="10"/>
      <c r="M154" s="75"/>
    </row>
    <row r="155" ht="15.75" customHeight="1">
      <c r="A155" s="10"/>
      <c r="M155" s="75"/>
    </row>
    <row r="156" ht="15.75" customHeight="1">
      <c r="A156" s="10"/>
      <c r="M156" s="75"/>
    </row>
    <row r="157" ht="15.75" customHeight="1">
      <c r="A157" s="10"/>
      <c r="M157" s="75"/>
    </row>
    <row r="158" ht="15.75" customHeight="1">
      <c r="A158" s="10"/>
      <c r="M158" s="75"/>
    </row>
    <row r="159" ht="15.75" customHeight="1">
      <c r="A159" s="10"/>
      <c r="M159" s="75"/>
    </row>
    <row r="160" ht="15.75" customHeight="1">
      <c r="A160" s="10"/>
      <c r="M160" s="75"/>
    </row>
    <row r="161" ht="15.75" customHeight="1">
      <c r="A161" s="10"/>
      <c r="M161" s="75"/>
    </row>
    <row r="162" ht="15.75" customHeight="1">
      <c r="A162" s="10"/>
      <c r="M162" s="75"/>
    </row>
    <row r="163" ht="15.75" customHeight="1">
      <c r="A163" s="10"/>
      <c r="M163" s="75"/>
    </row>
    <row r="164" ht="15.75" customHeight="1">
      <c r="A164" s="10"/>
      <c r="M164" s="75"/>
    </row>
    <row r="165" ht="15.75" customHeight="1">
      <c r="A165" s="10"/>
      <c r="M165" s="75"/>
    </row>
    <row r="166" ht="15.75" customHeight="1">
      <c r="A166" s="10"/>
      <c r="M166" s="75"/>
    </row>
    <row r="167" ht="15.75" customHeight="1">
      <c r="A167" s="10"/>
      <c r="M167" s="75"/>
    </row>
    <row r="168" ht="15.75" customHeight="1">
      <c r="A168" s="10"/>
      <c r="M168" s="75"/>
    </row>
    <row r="169" ht="15.75" customHeight="1">
      <c r="A169" s="10"/>
      <c r="M169" s="75"/>
    </row>
    <row r="170" ht="15.75" customHeight="1">
      <c r="A170" s="10"/>
      <c r="M170" s="75"/>
    </row>
    <row r="171" ht="15.75" customHeight="1">
      <c r="A171" s="10"/>
      <c r="M171" s="75"/>
    </row>
    <row r="172" ht="15.75" customHeight="1">
      <c r="A172" s="10"/>
      <c r="M172" s="75"/>
    </row>
    <row r="173" ht="15.75" customHeight="1">
      <c r="A173" s="10"/>
      <c r="M173" s="75"/>
    </row>
    <row r="174" ht="15.75" customHeight="1">
      <c r="A174" s="10"/>
      <c r="M174" s="75"/>
    </row>
    <row r="175" ht="15.75" customHeight="1">
      <c r="A175" s="10"/>
      <c r="M175" s="75"/>
    </row>
    <row r="176" ht="15.75" customHeight="1">
      <c r="A176" s="10"/>
      <c r="M176" s="75"/>
    </row>
    <row r="177" ht="15.75" customHeight="1">
      <c r="A177" s="10"/>
      <c r="M177" s="75"/>
    </row>
    <row r="178" ht="15.75" customHeight="1">
      <c r="A178" s="10"/>
      <c r="M178" s="75"/>
    </row>
    <row r="179" ht="15.75" customHeight="1">
      <c r="A179" s="10"/>
      <c r="M179" s="75"/>
    </row>
    <row r="180" ht="15.75" customHeight="1">
      <c r="A180" s="10"/>
      <c r="M180" s="75"/>
    </row>
    <row r="181" ht="15.75" customHeight="1">
      <c r="A181" s="10"/>
      <c r="M181" s="75"/>
    </row>
    <row r="182" ht="15.75" customHeight="1">
      <c r="A182" s="10"/>
      <c r="M182" s="75"/>
    </row>
    <row r="183" ht="15.75" customHeight="1">
      <c r="A183" s="10"/>
      <c r="M183" s="75"/>
    </row>
    <row r="184" ht="15.75" customHeight="1">
      <c r="A184" s="10"/>
      <c r="M184" s="75"/>
    </row>
    <row r="185" ht="15.75" customHeight="1">
      <c r="A185" s="10"/>
      <c r="M185" s="75"/>
    </row>
    <row r="186" ht="15.75" customHeight="1">
      <c r="A186" s="10"/>
      <c r="M186" s="75"/>
    </row>
    <row r="187" ht="15.75" customHeight="1">
      <c r="A187" s="10"/>
      <c r="M187" s="75"/>
    </row>
    <row r="188" ht="15.75" customHeight="1">
      <c r="A188" s="10"/>
      <c r="M188" s="75"/>
    </row>
    <row r="189" ht="15.75" customHeight="1">
      <c r="A189" s="10"/>
      <c r="M189" s="75"/>
    </row>
    <row r="190" ht="15.75" customHeight="1">
      <c r="A190" s="10"/>
      <c r="M190" s="75"/>
    </row>
    <row r="191" ht="15.75" customHeight="1">
      <c r="A191" s="10"/>
      <c r="M191" s="75"/>
    </row>
    <row r="192" ht="15.75" customHeight="1">
      <c r="A192" s="10"/>
      <c r="M192" s="75"/>
    </row>
    <row r="193" ht="15.75" customHeight="1">
      <c r="A193" s="10"/>
      <c r="M193" s="75"/>
    </row>
    <row r="194" ht="15.75" customHeight="1">
      <c r="A194" s="10"/>
      <c r="M194" s="75"/>
    </row>
    <row r="195" ht="15.75" customHeight="1">
      <c r="A195" s="10"/>
      <c r="M195" s="75"/>
    </row>
    <row r="196" ht="15.75" customHeight="1">
      <c r="A196" s="10"/>
      <c r="M196" s="75"/>
    </row>
    <row r="197" ht="15.75" customHeight="1">
      <c r="A197" s="10"/>
      <c r="M197" s="75"/>
    </row>
    <row r="198" ht="15.75" customHeight="1">
      <c r="A198" s="10"/>
      <c r="M198" s="75"/>
    </row>
    <row r="199" ht="15.75" customHeight="1">
      <c r="A199" s="10"/>
      <c r="M199" s="75"/>
    </row>
    <row r="200" ht="15.75" customHeight="1">
      <c r="A200" s="10"/>
      <c r="M200" s="75"/>
    </row>
    <row r="201" ht="15.75" customHeight="1">
      <c r="A201" s="10"/>
      <c r="M201" s="75"/>
    </row>
    <row r="202" ht="15.75" customHeight="1">
      <c r="A202" s="10"/>
      <c r="M202" s="75"/>
    </row>
    <row r="203" ht="15.75" customHeight="1">
      <c r="A203" s="10"/>
      <c r="M203" s="75"/>
    </row>
    <row r="204" ht="15.75" customHeight="1">
      <c r="A204" s="10"/>
      <c r="M204" s="75"/>
    </row>
    <row r="205" ht="15.75" customHeight="1">
      <c r="A205" s="10"/>
      <c r="M205" s="75"/>
    </row>
    <row r="206" ht="15.75" customHeight="1">
      <c r="A206" s="10"/>
      <c r="M206" s="75"/>
    </row>
    <row r="207" ht="15.75" customHeight="1">
      <c r="A207" s="10"/>
      <c r="M207" s="75"/>
    </row>
    <row r="208" ht="15.75" customHeight="1">
      <c r="A208" s="10"/>
      <c r="M208" s="75"/>
    </row>
    <row r="209" ht="15.75" customHeight="1">
      <c r="A209" s="10"/>
      <c r="M209" s="75"/>
    </row>
    <row r="210" ht="15.75" customHeight="1">
      <c r="A210" s="10"/>
      <c r="M210" s="75"/>
    </row>
    <row r="211" ht="15.75" customHeight="1">
      <c r="A211" s="10"/>
      <c r="M211" s="75"/>
    </row>
    <row r="212" ht="15.75" customHeight="1">
      <c r="A212" s="10"/>
      <c r="M212" s="75"/>
    </row>
    <row r="213" ht="15.75" customHeight="1">
      <c r="A213" s="10"/>
      <c r="M213" s="75"/>
    </row>
    <row r="214" ht="15.75" customHeight="1">
      <c r="A214" s="10"/>
      <c r="M214" s="75"/>
    </row>
    <row r="215" ht="15.75" customHeight="1">
      <c r="A215" s="10"/>
      <c r="M215" s="75"/>
    </row>
    <row r="216" ht="15.75" customHeight="1">
      <c r="A216" s="10"/>
      <c r="M216" s="75"/>
    </row>
    <row r="217" ht="15.75" customHeight="1">
      <c r="A217" s="10"/>
      <c r="M217" s="75"/>
    </row>
    <row r="218" ht="15.75" customHeight="1">
      <c r="A218" s="10"/>
      <c r="M218" s="75"/>
    </row>
    <row r="219" ht="15.75" customHeight="1">
      <c r="A219" s="10"/>
      <c r="M219" s="75"/>
    </row>
    <row r="220" ht="15.75" customHeight="1">
      <c r="A220" s="10"/>
      <c r="M220" s="75"/>
    </row>
    <row r="221" ht="15.75" customHeight="1">
      <c r="A221" s="10"/>
      <c r="M221" s="75"/>
    </row>
    <row r="222" ht="15.75" customHeight="1">
      <c r="A222" s="10"/>
      <c r="M222" s="75"/>
    </row>
    <row r="223" ht="15.75" customHeight="1">
      <c r="A223" s="10"/>
      <c r="M223" s="75"/>
    </row>
    <row r="224" ht="15.75" customHeight="1">
      <c r="A224" s="10"/>
      <c r="M224" s="75"/>
    </row>
    <row r="225" ht="15.75" customHeight="1">
      <c r="A225" s="10"/>
      <c r="M225" s="75"/>
    </row>
    <row r="226" ht="15.75" customHeight="1">
      <c r="A226" s="10"/>
      <c r="M226" s="75"/>
    </row>
    <row r="227" ht="15.75" customHeight="1">
      <c r="A227" s="10"/>
      <c r="M227" s="75"/>
    </row>
    <row r="228" ht="15.75" customHeight="1">
      <c r="A228" s="10"/>
      <c r="M228" s="75"/>
    </row>
    <row r="229" ht="15.75" customHeight="1">
      <c r="A229" s="10"/>
      <c r="M229" s="75"/>
    </row>
    <row r="230" ht="15.75" customHeight="1">
      <c r="A230" s="10"/>
      <c r="M230" s="75"/>
    </row>
    <row r="231" ht="15.75" customHeight="1">
      <c r="A231" s="10"/>
      <c r="M231" s="75"/>
    </row>
    <row r="232" ht="15.75" customHeight="1">
      <c r="A232" s="10"/>
      <c r="M232" s="75"/>
    </row>
    <row r="233" ht="15.75" customHeight="1">
      <c r="A233" s="10"/>
      <c r="M233" s="75"/>
    </row>
    <row r="234" ht="15.75" customHeight="1">
      <c r="A234" s="10"/>
      <c r="M234" s="75"/>
    </row>
    <row r="235" ht="15.75" customHeight="1">
      <c r="A235" s="10"/>
      <c r="M235" s="75"/>
    </row>
    <row r="236" ht="15.75" customHeight="1">
      <c r="A236" s="10"/>
      <c r="M236" s="75"/>
    </row>
    <row r="237" ht="15.75" customHeight="1">
      <c r="A237" s="10"/>
      <c r="M237" s="75"/>
    </row>
    <row r="238" ht="15.75" customHeight="1">
      <c r="A238" s="10"/>
      <c r="M238" s="75"/>
    </row>
    <row r="239" ht="15.75" customHeight="1">
      <c r="A239" s="10"/>
      <c r="M239" s="75"/>
    </row>
    <row r="240" ht="15.75" customHeight="1">
      <c r="A240" s="10"/>
      <c r="M240" s="75"/>
    </row>
    <row r="241" ht="15.75" customHeight="1">
      <c r="A241" s="10"/>
      <c r="M241" s="75"/>
    </row>
    <row r="242" ht="15.75" customHeight="1">
      <c r="A242" s="10"/>
      <c r="M242" s="75"/>
    </row>
    <row r="243" ht="15.75" customHeight="1">
      <c r="A243" s="10"/>
      <c r="M243" s="75"/>
    </row>
    <row r="244" ht="15.75" customHeight="1">
      <c r="A244" s="10"/>
      <c r="M244" s="75"/>
    </row>
    <row r="245" ht="15.75" customHeight="1">
      <c r="A245" s="10"/>
      <c r="M245" s="75"/>
    </row>
    <row r="246" ht="15.75" customHeight="1">
      <c r="A246" s="10"/>
      <c r="M246" s="75"/>
    </row>
    <row r="247" ht="15.75" customHeight="1">
      <c r="A247" s="10"/>
      <c r="M247" s="75"/>
    </row>
    <row r="248" ht="15.75" customHeight="1">
      <c r="A248" s="10"/>
      <c r="M248" s="75"/>
    </row>
    <row r="249" ht="15.75" customHeight="1">
      <c r="A249" s="10"/>
      <c r="M249" s="75"/>
    </row>
    <row r="250" ht="15.75" customHeight="1">
      <c r="A250" s="10"/>
      <c r="M250" s="75"/>
    </row>
    <row r="251" ht="15.75" customHeight="1">
      <c r="A251" s="10"/>
      <c r="M251" s="75"/>
    </row>
    <row r="252" ht="15.75" customHeight="1">
      <c r="A252" s="10"/>
      <c r="M252" s="75"/>
    </row>
    <row r="253" ht="15.75" customHeight="1">
      <c r="A253" s="10"/>
      <c r="M253" s="75"/>
    </row>
    <row r="254" ht="15.75" customHeight="1">
      <c r="A254" s="10"/>
      <c r="M254" s="75"/>
    </row>
    <row r="255" ht="15.75" customHeight="1">
      <c r="A255" s="10"/>
      <c r="M255" s="75"/>
    </row>
    <row r="256" ht="15.75" customHeight="1">
      <c r="A256" s="10"/>
      <c r="M256" s="75"/>
    </row>
    <row r="257" ht="15.75" customHeight="1">
      <c r="A257" s="10"/>
      <c r="M257" s="75"/>
    </row>
    <row r="258" ht="15.75" customHeight="1">
      <c r="A258" s="10"/>
      <c r="M258" s="75"/>
    </row>
    <row r="259" ht="15.75" customHeight="1">
      <c r="A259" s="10"/>
      <c r="M259" s="75"/>
    </row>
    <row r="260" ht="15.75" customHeight="1">
      <c r="A260" s="10"/>
      <c r="M260" s="75"/>
    </row>
    <row r="261" ht="15.75" customHeight="1">
      <c r="A261" s="10"/>
      <c r="M261" s="75"/>
    </row>
    <row r="262" ht="15.75" customHeight="1">
      <c r="A262" s="10"/>
      <c r="M262" s="75"/>
    </row>
    <row r="263" ht="15.75" customHeight="1">
      <c r="A263" s="10"/>
      <c r="M263" s="75"/>
    </row>
    <row r="264" ht="15.75" customHeight="1">
      <c r="A264" s="10"/>
      <c r="M264" s="75"/>
    </row>
    <row r="265" ht="15.75" customHeight="1">
      <c r="A265" s="10"/>
      <c r="M265" s="75"/>
    </row>
    <row r="266" ht="15.75" customHeight="1">
      <c r="A266" s="10"/>
      <c r="M266" s="75"/>
    </row>
    <row r="267" ht="15.75" customHeight="1">
      <c r="A267" s="10"/>
      <c r="M267" s="75"/>
    </row>
    <row r="268" ht="15.75" customHeight="1">
      <c r="A268" s="10"/>
      <c r="M268" s="75"/>
    </row>
    <row r="269" ht="15.75" customHeight="1">
      <c r="A269" s="10"/>
      <c r="M269" s="75"/>
    </row>
    <row r="270" ht="15.75" customHeight="1">
      <c r="A270" s="10"/>
      <c r="M270" s="75"/>
    </row>
    <row r="271" ht="15.75" customHeight="1">
      <c r="A271" s="10"/>
      <c r="M271" s="75"/>
    </row>
    <row r="272" ht="15.75" customHeight="1">
      <c r="A272" s="10"/>
      <c r="M272" s="75"/>
    </row>
    <row r="273" ht="15.75" customHeight="1">
      <c r="A273" s="10"/>
      <c r="M273" s="75"/>
    </row>
    <row r="274" ht="15.75" customHeight="1">
      <c r="A274" s="10"/>
      <c r="M274" s="75"/>
    </row>
    <row r="275" ht="15.75" customHeight="1">
      <c r="A275" s="10"/>
      <c r="M275" s="75"/>
    </row>
    <row r="276" ht="15.75" customHeight="1">
      <c r="A276" s="10"/>
      <c r="M276" s="75"/>
    </row>
    <row r="277" ht="15.75" customHeight="1">
      <c r="A277" s="10"/>
      <c r="M277" s="75"/>
    </row>
    <row r="278" ht="15.75" customHeight="1">
      <c r="A278" s="10"/>
      <c r="M278" s="75"/>
    </row>
    <row r="279" ht="15.75" customHeight="1">
      <c r="A279" s="10"/>
      <c r="M279" s="75"/>
    </row>
    <row r="280" ht="15.75" customHeight="1">
      <c r="A280" s="10"/>
      <c r="M280" s="75"/>
    </row>
    <row r="281" ht="15.75" customHeight="1">
      <c r="A281" s="10"/>
      <c r="M281" s="75"/>
    </row>
    <row r="282" ht="15.75" customHeight="1">
      <c r="A282" s="10"/>
      <c r="M282" s="75"/>
    </row>
    <row r="283" ht="15.75" customHeight="1">
      <c r="A283" s="10"/>
      <c r="M283" s="75"/>
    </row>
    <row r="284" ht="15.75" customHeight="1">
      <c r="A284" s="10"/>
      <c r="M284" s="75"/>
    </row>
    <row r="285" ht="15.75" customHeight="1">
      <c r="A285" s="10"/>
      <c r="M285" s="75"/>
    </row>
    <row r="286" ht="15.75" customHeight="1">
      <c r="A286" s="10"/>
      <c r="M286" s="75"/>
    </row>
    <row r="287" ht="15.75" customHeight="1">
      <c r="A287" s="10"/>
      <c r="M287" s="75"/>
    </row>
    <row r="288" ht="15.75" customHeight="1">
      <c r="A288" s="10"/>
      <c r="M288" s="75"/>
    </row>
    <row r="289" ht="15.75" customHeight="1">
      <c r="A289" s="10"/>
      <c r="M289" s="75"/>
    </row>
    <row r="290" ht="15.75" customHeight="1">
      <c r="A290" s="10"/>
      <c r="M290" s="75"/>
    </row>
    <row r="291" ht="15.75" customHeight="1">
      <c r="A291" s="10"/>
      <c r="M291" s="75"/>
    </row>
    <row r="292" ht="15.75" customHeight="1">
      <c r="A292" s="10"/>
      <c r="M292" s="75"/>
    </row>
    <row r="293" ht="15.75" customHeight="1">
      <c r="A293" s="10"/>
      <c r="M293" s="75"/>
    </row>
    <row r="294" ht="15.75" customHeight="1">
      <c r="A294" s="10"/>
      <c r="M294" s="75"/>
    </row>
    <row r="295" ht="15.75" customHeight="1">
      <c r="A295" s="10"/>
      <c r="M295" s="75"/>
    </row>
    <row r="296" ht="15.75" customHeight="1">
      <c r="A296" s="10"/>
      <c r="M296" s="75"/>
    </row>
    <row r="297" ht="15.75" customHeight="1">
      <c r="A297" s="10"/>
      <c r="M297" s="75"/>
    </row>
    <row r="298" ht="15.75" customHeight="1">
      <c r="A298" s="10"/>
      <c r="M298" s="75"/>
    </row>
    <row r="299" ht="15.75" customHeight="1">
      <c r="A299" s="10"/>
      <c r="M299" s="75"/>
    </row>
    <row r="300" ht="15.75" customHeight="1">
      <c r="A300" s="10"/>
      <c r="M300" s="75"/>
    </row>
    <row r="301" ht="15.75" customHeight="1">
      <c r="A301" s="10"/>
      <c r="M301" s="75"/>
    </row>
    <row r="302" ht="15.75" customHeight="1">
      <c r="A302" s="10"/>
      <c r="M302" s="75"/>
    </row>
    <row r="303" ht="15.75" customHeight="1">
      <c r="A303" s="10"/>
      <c r="M303" s="75"/>
    </row>
    <row r="304" ht="15.75" customHeight="1">
      <c r="A304" s="10"/>
      <c r="M304" s="75"/>
    </row>
    <row r="305" ht="15.75" customHeight="1">
      <c r="A305" s="10"/>
      <c r="M305" s="75"/>
    </row>
    <row r="306" ht="15.75" customHeight="1">
      <c r="A306" s="10"/>
      <c r="M306" s="75"/>
    </row>
    <row r="307" ht="15.75" customHeight="1">
      <c r="A307" s="10"/>
      <c r="M307" s="75"/>
    </row>
    <row r="308" ht="15.75" customHeight="1">
      <c r="A308" s="10"/>
      <c r="M308" s="75"/>
    </row>
    <row r="309" ht="15.75" customHeight="1">
      <c r="A309" s="10"/>
      <c r="M309" s="75"/>
    </row>
    <row r="310" ht="15.75" customHeight="1">
      <c r="A310" s="10"/>
      <c r="M310" s="75"/>
    </row>
    <row r="311" ht="15.75" customHeight="1">
      <c r="A311" s="10"/>
      <c r="M311" s="75"/>
    </row>
    <row r="312" ht="15.75" customHeight="1">
      <c r="A312" s="10"/>
      <c r="M312" s="75"/>
    </row>
    <row r="313" ht="15.75" customHeight="1">
      <c r="A313" s="10"/>
      <c r="M313" s="75"/>
    </row>
    <row r="314" ht="15.75" customHeight="1">
      <c r="A314" s="10"/>
      <c r="M314" s="75"/>
    </row>
    <row r="315" ht="15.75" customHeight="1">
      <c r="A315" s="10"/>
      <c r="M315" s="75"/>
    </row>
    <row r="316" ht="15.75" customHeight="1">
      <c r="A316" s="10"/>
      <c r="M316" s="75"/>
    </row>
    <row r="317" ht="15.75" customHeight="1">
      <c r="A317" s="10"/>
      <c r="M317" s="75"/>
    </row>
    <row r="318" ht="15.75" customHeight="1">
      <c r="A318" s="10"/>
      <c r="M318" s="75"/>
    </row>
    <row r="319" ht="15.75" customHeight="1">
      <c r="A319" s="10"/>
      <c r="M319" s="75"/>
    </row>
    <row r="320" ht="15.75" customHeight="1">
      <c r="A320" s="10"/>
      <c r="M320" s="75"/>
    </row>
    <row r="321" ht="15.75" customHeight="1">
      <c r="A321" s="10"/>
      <c r="M321" s="75"/>
    </row>
    <row r="322" ht="15.75" customHeight="1">
      <c r="A322" s="10"/>
      <c r="M322" s="75"/>
    </row>
    <row r="323" ht="15.75" customHeight="1">
      <c r="A323" s="10"/>
      <c r="M323" s="75"/>
    </row>
    <row r="324" ht="15.75" customHeight="1">
      <c r="A324" s="10"/>
      <c r="M324" s="75"/>
    </row>
    <row r="325" ht="15.75" customHeight="1">
      <c r="A325" s="10"/>
      <c r="M325" s="75"/>
    </row>
    <row r="326" ht="15.75" customHeight="1">
      <c r="A326" s="10"/>
      <c r="M326" s="75"/>
    </row>
    <row r="327" ht="15.75" customHeight="1">
      <c r="A327" s="10"/>
      <c r="M327" s="75"/>
    </row>
    <row r="328" ht="15.75" customHeight="1">
      <c r="A328" s="10"/>
      <c r="M328" s="75"/>
    </row>
    <row r="329" ht="15.75" customHeight="1">
      <c r="A329" s="10"/>
      <c r="M329" s="75"/>
    </row>
    <row r="330" ht="15.75" customHeight="1">
      <c r="A330" s="10"/>
      <c r="M330" s="75"/>
    </row>
    <row r="331" ht="15.75" customHeight="1">
      <c r="A331" s="10"/>
      <c r="M331" s="75"/>
    </row>
    <row r="332" ht="15.75" customHeight="1">
      <c r="A332" s="10"/>
      <c r="M332" s="75"/>
    </row>
    <row r="333" ht="15.75" customHeight="1">
      <c r="A333" s="10"/>
      <c r="M333" s="75"/>
    </row>
    <row r="334" ht="15.75" customHeight="1">
      <c r="A334" s="10"/>
      <c r="M334" s="75"/>
    </row>
    <row r="335" ht="15.75" customHeight="1">
      <c r="A335" s="10"/>
      <c r="M335" s="75"/>
    </row>
    <row r="336" ht="15.75" customHeight="1">
      <c r="A336" s="10"/>
      <c r="M336" s="75"/>
    </row>
    <row r="337" ht="15.75" customHeight="1">
      <c r="A337" s="10"/>
      <c r="M337" s="75"/>
    </row>
    <row r="338" ht="15.75" customHeight="1">
      <c r="A338" s="10"/>
      <c r="M338" s="75"/>
    </row>
    <row r="339" ht="15.75" customHeight="1">
      <c r="A339" s="10"/>
      <c r="M339" s="75"/>
    </row>
    <row r="340" ht="15.75" customHeight="1">
      <c r="A340" s="10"/>
      <c r="M340" s="75"/>
    </row>
    <row r="341" ht="15.75" customHeight="1">
      <c r="A341" s="10"/>
      <c r="M341" s="75"/>
    </row>
    <row r="342" ht="15.75" customHeight="1">
      <c r="A342" s="10"/>
      <c r="M342" s="75"/>
    </row>
    <row r="343" ht="15.75" customHeight="1">
      <c r="A343" s="10"/>
      <c r="M343" s="75"/>
    </row>
    <row r="344" ht="15.75" customHeight="1">
      <c r="A344" s="10"/>
      <c r="M344" s="75"/>
    </row>
    <row r="345" ht="15.75" customHeight="1">
      <c r="A345" s="10"/>
      <c r="M345" s="75"/>
    </row>
    <row r="346" ht="15.75" customHeight="1">
      <c r="A346" s="10"/>
      <c r="M346" s="75"/>
    </row>
    <row r="347" ht="15.75" customHeight="1">
      <c r="A347" s="10"/>
      <c r="M347" s="75"/>
    </row>
    <row r="348" ht="15.75" customHeight="1">
      <c r="A348" s="10"/>
      <c r="M348" s="75"/>
    </row>
    <row r="349" ht="15.75" customHeight="1">
      <c r="A349" s="10"/>
      <c r="M349" s="75"/>
    </row>
    <row r="350" ht="15.75" customHeight="1">
      <c r="A350" s="10"/>
      <c r="M350" s="75"/>
    </row>
    <row r="351" ht="15.75" customHeight="1">
      <c r="A351" s="10"/>
      <c r="M351" s="75"/>
    </row>
    <row r="352" ht="15.75" customHeight="1">
      <c r="A352" s="10"/>
      <c r="M352" s="75"/>
    </row>
    <row r="353" ht="15.75" customHeight="1">
      <c r="A353" s="10"/>
      <c r="M353" s="75"/>
    </row>
    <row r="354" ht="15.75" customHeight="1">
      <c r="A354" s="10"/>
      <c r="M354" s="75"/>
    </row>
    <row r="355" ht="15.75" customHeight="1">
      <c r="A355" s="10"/>
      <c r="M355" s="75"/>
    </row>
    <row r="356" ht="15.75" customHeight="1">
      <c r="A356" s="10"/>
      <c r="M356" s="75"/>
    </row>
    <row r="357" ht="15.75" customHeight="1">
      <c r="A357" s="10"/>
      <c r="M357" s="75"/>
    </row>
    <row r="358" ht="15.75" customHeight="1">
      <c r="A358" s="10"/>
      <c r="M358" s="75"/>
    </row>
    <row r="359" ht="15.75" customHeight="1">
      <c r="A359" s="10"/>
      <c r="M359" s="75"/>
    </row>
    <row r="360" ht="15.75" customHeight="1">
      <c r="A360" s="10"/>
      <c r="M360" s="75"/>
    </row>
    <row r="361" ht="15.75" customHeight="1">
      <c r="A361" s="10"/>
      <c r="M361" s="75"/>
    </row>
    <row r="362" ht="15.75" customHeight="1">
      <c r="A362" s="10"/>
      <c r="M362" s="75"/>
    </row>
    <row r="363" ht="15.75" customHeight="1">
      <c r="A363" s="10"/>
      <c r="M363" s="75"/>
    </row>
    <row r="364" ht="15.75" customHeight="1">
      <c r="A364" s="10"/>
      <c r="M364" s="75"/>
    </row>
    <row r="365" ht="15.75" customHeight="1">
      <c r="A365" s="10"/>
      <c r="M365" s="75"/>
    </row>
    <row r="366" ht="15.75" customHeight="1">
      <c r="A366" s="10"/>
      <c r="M366" s="75"/>
    </row>
    <row r="367" ht="15.75" customHeight="1">
      <c r="A367" s="10"/>
      <c r="M367" s="75"/>
    </row>
    <row r="368" ht="15.75" customHeight="1">
      <c r="A368" s="10"/>
      <c r="M368" s="75"/>
    </row>
    <row r="369" ht="15.75" customHeight="1">
      <c r="A369" s="10"/>
      <c r="M369" s="75"/>
    </row>
    <row r="370" ht="15.75" customHeight="1">
      <c r="A370" s="10"/>
      <c r="M370" s="75"/>
    </row>
    <row r="371" ht="15.75" customHeight="1">
      <c r="A371" s="10"/>
      <c r="M371" s="75"/>
    </row>
    <row r="372" ht="15.75" customHeight="1">
      <c r="A372" s="10"/>
      <c r="M372" s="75"/>
    </row>
    <row r="373" ht="15.75" customHeight="1">
      <c r="A373" s="10"/>
      <c r="M373" s="75"/>
    </row>
    <row r="374" ht="15.75" customHeight="1">
      <c r="A374" s="10"/>
      <c r="M374" s="75"/>
    </row>
    <row r="375" ht="15.75" customHeight="1">
      <c r="A375" s="10"/>
      <c r="M375" s="75"/>
    </row>
    <row r="376" ht="15.75" customHeight="1">
      <c r="A376" s="10"/>
      <c r="M376" s="75"/>
    </row>
    <row r="377" ht="15.75" customHeight="1">
      <c r="A377" s="10"/>
      <c r="M377" s="75"/>
    </row>
    <row r="378" ht="15.75" customHeight="1">
      <c r="A378" s="10"/>
      <c r="M378" s="75"/>
    </row>
    <row r="379" ht="15.75" customHeight="1">
      <c r="A379" s="10"/>
      <c r="M379" s="75"/>
    </row>
    <row r="380" ht="15.75" customHeight="1">
      <c r="A380" s="10"/>
      <c r="M380" s="75"/>
    </row>
    <row r="381" ht="15.75" customHeight="1">
      <c r="A381" s="10"/>
      <c r="M381" s="75"/>
    </row>
    <row r="382" ht="15.75" customHeight="1">
      <c r="A382" s="10"/>
      <c r="M382" s="75"/>
    </row>
    <row r="383" ht="15.75" customHeight="1">
      <c r="A383" s="10"/>
      <c r="M383" s="75"/>
    </row>
    <row r="384" ht="15.75" customHeight="1">
      <c r="A384" s="10"/>
      <c r="M384" s="75"/>
    </row>
    <row r="385" ht="15.75" customHeight="1">
      <c r="A385" s="10"/>
      <c r="M385" s="75"/>
    </row>
    <row r="386" ht="15.75" customHeight="1">
      <c r="A386" s="10"/>
      <c r="M386" s="75"/>
    </row>
    <row r="387" ht="15.75" customHeight="1">
      <c r="A387" s="10"/>
      <c r="M387" s="75"/>
    </row>
    <row r="388" ht="15.75" customHeight="1">
      <c r="A388" s="10"/>
      <c r="M388" s="75"/>
    </row>
    <row r="389" ht="15.75" customHeight="1">
      <c r="A389" s="10"/>
      <c r="M389" s="75"/>
    </row>
    <row r="390" ht="15.75" customHeight="1">
      <c r="A390" s="10"/>
      <c r="M390" s="75"/>
    </row>
    <row r="391" ht="15.75" customHeight="1">
      <c r="A391" s="10"/>
      <c r="M391" s="75"/>
    </row>
    <row r="392" ht="15.75" customHeight="1">
      <c r="A392" s="10"/>
      <c r="M392" s="75"/>
    </row>
    <row r="393" ht="15.75" customHeight="1">
      <c r="A393" s="10"/>
      <c r="M393" s="75"/>
    </row>
    <row r="394" ht="15.75" customHeight="1">
      <c r="A394" s="10"/>
      <c r="M394" s="75"/>
    </row>
    <row r="395" ht="15.75" customHeight="1">
      <c r="A395" s="10"/>
      <c r="M395" s="75"/>
    </row>
    <row r="396" ht="15.75" customHeight="1">
      <c r="A396" s="10"/>
      <c r="M396" s="75"/>
    </row>
    <row r="397" ht="15.75" customHeight="1">
      <c r="A397" s="10"/>
      <c r="M397" s="75"/>
    </row>
    <row r="398" ht="15.75" customHeight="1">
      <c r="A398" s="10"/>
      <c r="M398" s="75"/>
    </row>
    <row r="399" ht="15.75" customHeight="1">
      <c r="A399" s="10"/>
      <c r="M399" s="75"/>
    </row>
    <row r="400" ht="15.75" customHeight="1">
      <c r="A400" s="10"/>
      <c r="M400" s="75"/>
    </row>
    <row r="401" ht="15.75" customHeight="1">
      <c r="A401" s="10"/>
      <c r="M401" s="75"/>
    </row>
    <row r="402" ht="15.75" customHeight="1">
      <c r="A402" s="10"/>
      <c r="M402" s="75"/>
    </row>
    <row r="403" ht="15.75" customHeight="1">
      <c r="A403" s="10"/>
      <c r="M403" s="75"/>
    </row>
    <row r="404" ht="15.75" customHeight="1">
      <c r="A404" s="10"/>
      <c r="M404" s="75"/>
    </row>
    <row r="405" ht="15.75" customHeight="1">
      <c r="A405" s="10"/>
      <c r="M405" s="75"/>
    </row>
    <row r="406" ht="15.75" customHeight="1">
      <c r="A406" s="10"/>
      <c r="M406" s="75"/>
    </row>
    <row r="407" ht="15.75" customHeight="1">
      <c r="A407" s="10"/>
      <c r="M407" s="75"/>
    </row>
    <row r="408" ht="15.75" customHeight="1">
      <c r="A408" s="10"/>
      <c r="M408" s="75"/>
    </row>
    <row r="409" ht="15.75" customHeight="1">
      <c r="A409" s="10"/>
      <c r="M409" s="75"/>
    </row>
    <row r="410" ht="15.75" customHeight="1">
      <c r="A410" s="10"/>
      <c r="M410" s="75"/>
    </row>
    <row r="411" ht="15.75" customHeight="1">
      <c r="A411" s="10"/>
      <c r="M411" s="75"/>
    </row>
    <row r="412" ht="15.75" customHeight="1">
      <c r="A412" s="10"/>
      <c r="M412" s="75"/>
    </row>
    <row r="413" ht="15.75" customHeight="1">
      <c r="A413" s="10"/>
      <c r="M413" s="75"/>
    </row>
    <row r="414" ht="15.75" customHeight="1">
      <c r="A414" s="10"/>
      <c r="M414" s="75"/>
    </row>
    <row r="415" ht="15.75" customHeight="1">
      <c r="A415" s="10"/>
      <c r="M415" s="75"/>
    </row>
    <row r="416" ht="15.75" customHeight="1">
      <c r="A416" s="10"/>
      <c r="M416" s="75"/>
    </row>
    <row r="417" ht="15.75" customHeight="1">
      <c r="A417" s="10"/>
      <c r="M417" s="75"/>
    </row>
    <row r="418" ht="15.75" customHeight="1">
      <c r="A418" s="10"/>
      <c r="M418" s="75"/>
    </row>
    <row r="419" ht="15.75" customHeight="1">
      <c r="A419" s="10"/>
      <c r="M419" s="75"/>
    </row>
    <row r="420" ht="15.75" customHeight="1">
      <c r="A420" s="10"/>
      <c r="M420" s="75"/>
    </row>
    <row r="421" ht="15.75" customHeight="1">
      <c r="A421" s="10"/>
      <c r="M421" s="75"/>
    </row>
    <row r="422" ht="15.75" customHeight="1">
      <c r="A422" s="10"/>
      <c r="M422" s="75"/>
    </row>
    <row r="423" ht="15.75" customHeight="1">
      <c r="A423" s="10"/>
      <c r="M423" s="75"/>
    </row>
    <row r="424" ht="15.75" customHeight="1">
      <c r="A424" s="10"/>
      <c r="M424" s="75"/>
    </row>
    <row r="425" ht="15.75" customHeight="1">
      <c r="A425" s="10"/>
      <c r="M425" s="75"/>
    </row>
    <row r="426" ht="15.75" customHeight="1">
      <c r="A426" s="10"/>
      <c r="M426" s="75"/>
    </row>
    <row r="427" ht="15.75" customHeight="1">
      <c r="A427" s="10"/>
      <c r="M427" s="75"/>
    </row>
    <row r="428" ht="15.75" customHeight="1">
      <c r="A428" s="10"/>
      <c r="M428" s="75"/>
    </row>
    <row r="429" ht="15.75" customHeight="1">
      <c r="A429" s="10"/>
      <c r="M429" s="75"/>
    </row>
    <row r="430" ht="15.75" customHeight="1">
      <c r="A430" s="10"/>
      <c r="M430" s="75"/>
    </row>
    <row r="431" ht="15.75" customHeight="1">
      <c r="A431" s="10"/>
      <c r="M431" s="75"/>
    </row>
    <row r="432" ht="15.75" customHeight="1">
      <c r="A432" s="10"/>
      <c r="M432" s="75"/>
    </row>
    <row r="433" ht="15.75" customHeight="1">
      <c r="A433" s="10"/>
      <c r="M433" s="75"/>
    </row>
    <row r="434" ht="15.75" customHeight="1">
      <c r="A434" s="10"/>
      <c r="M434" s="75"/>
    </row>
    <row r="435" ht="15.75" customHeight="1">
      <c r="A435" s="10"/>
      <c r="M435" s="75"/>
    </row>
    <row r="436" ht="15.75" customHeight="1">
      <c r="A436" s="10"/>
      <c r="M436" s="75"/>
    </row>
    <row r="437" ht="15.75" customHeight="1">
      <c r="A437" s="10"/>
      <c r="M437" s="75"/>
    </row>
    <row r="438" ht="15.75" customHeight="1">
      <c r="A438" s="10"/>
      <c r="M438" s="75"/>
    </row>
    <row r="439" ht="15.75" customHeight="1">
      <c r="A439" s="10"/>
      <c r="M439" s="75"/>
    </row>
    <row r="440" ht="15.75" customHeight="1">
      <c r="A440" s="10"/>
      <c r="M440" s="75"/>
    </row>
    <row r="441" ht="15.75" customHeight="1">
      <c r="A441" s="10"/>
      <c r="M441" s="75"/>
    </row>
    <row r="442" ht="15.75" customHeight="1">
      <c r="A442" s="10"/>
      <c r="M442" s="75"/>
    </row>
    <row r="443" ht="15.75" customHeight="1">
      <c r="A443" s="10"/>
      <c r="M443" s="75"/>
    </row>
    <row r="444" ht="15.75" customHeight="1">
      <c r="A444" s="10"/>
      <c r="M444" s="75"/>
    </row>
    <row r="445" ht="15.75" customHeight="1">
      <c r="A445" s="10"/>
      <c r="M445" s="75"/>
    </row>
    <row r="446" ht="15.75" customHeight="1">
      <c r="A446" s="10"/>
      <c r="M446" s="75"/>
    </row>
    <row r="447" ht="15.75" customHeight="1">
      <c r="A447" s="10"/>
      <c r="M447" s="75"/>
    </row>
    <row r="448" ht="15.75" customHeight="1">
      <c r="A448" s="10"/>
      <c r="M448" s="75"/>
    </row>
    <row r="449" ht="15.75" customHeight="1">
      <c r="A449" s="10"/>
      <c r="M449" s="75"/>
    </row>
    <row r="450" ht="15.75" customHeight="1">
      <c r="A450" s="10"/>
      <c r="M450" s="75"/>
    </row>
    <row r="451" ht="15.75" customHeight="1">
      <c r="A451" s="10"/>
      <c r="M451" s="75"/>
    </row>
    <row r="452" ht="15.75" customHeight="1">
      <c r="A452" s="10"/>
      <c r="M452" s="75"/>
    </row>
    <row r="453" ht="15.75" customHeight="1">
      <c r="A453" s="10"/>
      <c r="M453" s="75"/>
    </row>
    <row r="454" ht="15.75" customHeight="1">
      <c r="A454" s="10"/>
      <c r="M454" s="75"/>
    </row>
    <row r="455" ht="15.75" customHeight="1">
      <c r="A455" s="10"/>
      <c r="M455" s="75"/>
    </row>
    <row r="456" ht="15.75" customHeight="1">
      <c r="A456" s="10"/>
      <c r="M456" s="75"/>
    </row>
    <row r="457" ht="15.75" customHeight="1">
      <c r="A457" s="10"/>
      <c r="M457" s="75"/>
    </row>
    <row r="458" ht="15.75" customHeight="1">
      <c r="A458" s="10"/>
      <c r="M458" s="75"/>
    </row>
    <row r="459" ht="15.75" customHeight="1">
      <c r="A459" s="10"/>
      <c r="M459" s="75"/>
    </row>
    <row r="460" ht="15.75" customHeight="1">
      <c r="A460" s="10"/>
      <c r="M460" s="75"/>
    </row>
    <row r="461" ht="15.75" customHeight="1">
      <c r="A461" s="10"/>
      <c r="M461" s="75"/>
    </row>
    <row r="462" ht="15.75" customHeight="1">
      <c r="A462" s="10"/>
      <c r="M462" s="75"/>
    </row>
    <row r="463" ht="15.75" customHeight="1">
      <c r="A463" s="10"/>
      <c r="M463" s="75"/>
    </row>
    <row r="464" ht="15.75" customHeight="1">
      <c r="A464" s="10"/>
      <c r="M464" s="75"/>
    </row>
    <row r="465" ht="15.75" customHeight="1">
      <c r="A465" s="10"/>
      <c r="M465" s="75"/>
    </row>
    <row r="466" ht="15.75" customHeight="1">
      <c r="A466" s="10"/>
      <c r="M466" s="75"/>
    </row>
    <row r="467" ht="15.75" customHeight="1">
      <c r="A467" s="10"/>
      <c r="M467" s="75"/>
    </row>
    <row r="468" ht="15.75" customHeight="1">
      <c r="A468" s="10"/>
      <c r="M468" s="75"/>
    </row>
    <row r="469" ht="15.75" customHeight="1">
      <c r="A469" s="10"/>
      <c r="M469" s="75"/>
    </row>
    <row r="470" ht="15.75" customHeight="1">
      <c r="A470" s="10"/>
      <c r="M470" s="75"/>
    </row>
    <row r="471" ht="15.75" customHeight="1">
      <c r="A471" s="10"/>
      <c r="M471" s="75"/>
    </row>
    <row r="472" ht="15.75" customHeight="1">
      <c r="A472" s="10"/>
      <c r="M472" s="75"/>
    </row>
    <row r="473" ht="15.75" customHeight="1">
      <c r="A473" s="10"/>
      <c r="M473" s="75"/>
    </row>
    <row r="474" ht="15.75" customHeight="1">
      <c r="A474" s="10"/>
      <c r="M474" s="75"/>
    </row>
    <row r="475" ht="15.75" customHeight="1">
      <c r="A475" s="10"/>
      <c r="M475" s="75"/>
    </row>
    <row r="476" ht="15.75" customHeight="1">
      <c r="A476" s="10"/>
      <c r="M476" s="75"/>
    </row>
    <row r="477" ht="15.75" customHeight="1">
      <c r="A477" s="10"/>
      <c r="M477" s="75"/>
    </row>
    <row r="478" ht="15.75" customHeight="1">
      <c r="A478" s="10"/>
      <c r="M478" s="75"/>
    </row>
    <row r="479" ht="15.75" customHeight="1">
      <c r="A479" s="10"/>
      <c r="M479" s="75"/>
    </row>
    <row r="480" ht="15.75" customHeight="1">
      <c r="A480" s="10"/>
      <c r="M480" s="75"/>
    </row>
    <row r="481" ht="15.75" customHeight="1">
      <c r="A481" s="10"/>
      <c r="M481" s="75"/>
    </row>
    <row r="482" ht="15.75" customHeight="1">
      <c r="A482" s="10"/>
      <c r="M482" s="75"/>
    </row>
    <row r="483" ht="15.75" customHeight="1">
      <c r="A483" s="10"/>
      <c r="M483" s="75"/>
    </row>
    <row r="484" ht="15.75" customHeight="1">
      <c r="A484" s="10"/>
      <c r="M484" s="75"/>
    </row>
    <row r="485" ht="15.75" customHeight="1">
      <c r="A485" s="10"/>
      <c r="M485" s="75"/>
    </row>
    <row r="486" ht="15.75" customHeight="1">
      <c r="A486" s="10"/>
      <c r="M486" s="75"/>
    </row>
    <row r="487" ht="15.75" customHeight="1">
      <c r="A487" s="10"/>
      <c r="M487" s="75"/>
    </row>
    <row r="488" ht="15.75" customHeight="1">
      <c r="A488" s="10"/>
      <c r="M488" s="75"/>
    </row>
    <row r="489" ht="15.75" customHeight="1">
      <c r="A489" s="10"/>
      <c r="M489" s="75"/>
    </row>
    <row r="490" ht="15.75" customHeight="1">
      <c r="A490" s="10"/>
      <c r="M490" s="75"/>
    </row>
    <row r="491" ht="15.75" customHeight="1">
      <c r="A491" s="10"/>
      <c r="M491" s="75"/>
    </row>
    <row r="492" ht="15.75" customHeight="1">
      <c r="A492" s="10"/>
      <c r="M492" s="75"/>
    </row>
    <row r="493" ht="15.75" customHeight="1">
      <c r="A493" s="10"/>
      <c r="M493" s="75"/>
    </row>
    <row r="494" ht="15.75" customHeight="1">
      <c r="A494" s="10"/>
      <c r="M494" s="75"/>
    </row>
    <row r="495" ht="15.75" customHeight="1">
      <c r="A495" s="10"/>
      <c r="M495" s="75"/>
    </row>
    <row r="496" ht="15.75" customHeight="1">
      <c r="A496" s="10"/>
      <c r="M496" s="75"/>
    </row>
    <row r="497" ht="15.75" customHeight="1">
      <c r="A497" s="10"/>
      <c r="M497" s="75"/>
    </row>
    <row r="498" ht="15.75" customHeight="1">
      <c r="A498" s="10"/>
      <c r="M498" s="75"/>
    </row>
    <row r="499" ht="15.75" customHeight="1">
      <c r="A499" s="10"/>
      <c r="M499" s="75"/>
    </row>
    <row r="500" ht="15.75" customHeight="1">
      <c r="A500" s="10"/>
      <c r="M500" s="75"/>
    </row>
    <row r="501" ht="15.75" customHeight="1">
      <c r="A501" s="10"/>
      <c r="M501" s="75"/>
    </row>
    <row r="502" ht="15.75" customHeight="1">
      <c r="A502" s="10"/>
      <c r="M502" s="75"/>
    </row>
    <row r="503" ht="15.75" customHeight="1">
      <c r="A503" s="10"/>
      <c r="M503" s="75"/>
    </row>
    <row r="504" ht="15.75" customHeight="1">
      <c r="A504" s="10"/>
      <c r="M504" s="75"/>
    </row>
    <row r="505" ht="15.75" customHeight="1">
      <c r="A505" s="10"/>
      <c r="M505" s="75"/>
    </row>
    <row r="506" ht="15.75" customHeight="1">
      <c r="A506" s="10"/>
      <c r="M506" s="75"/>
    </row>
    <row r="507" ht="15.75" customHeight="1">
      <c r="A507" s="10"/>
      <c r="M507" s="75"/>
    </row>
    <row r="508" ht="15.75" customHeight="1">
      <c r="A508" s="10"/>
      <c r="M508" s="75"/>
    </row>
    <row r="509" ht="15.75" customHeight="1">
      <c r="A509" s="10"/>
      <c r="M509" s="75"/>
    </row>
    <row r="510" ht="15.75" customHeight="1">
      <c r="A510" s="10"/>
      <c r="M510" s="75"/>
    </row>
    <row r="511" ht="15.75" customHeight="1">
      <c r="A511" s="10"/>
      <c r="M511" s="75"/>
    </row>
    <row r="512" ht="15.75" customHeight="1">
      <c r="A512" s="10"/>
      <c r="M512" s="75"/>
    </row>
    <row r="513" ht="15.75" customHeight="1">
      <c r="A513" s="10"/>
      <c r="M513" s="75"/>
    </row>
    <row r="514" ht="15.75" customHeight="1">
      <c r="A514" s="10"/>
      <c r="M514" s="75"/>
    </row>
    <row r="515" ht="15.75" customHeight="1">
      <c r="A515" s="10"/>
      <c r="M515" s="75"/>
    </row>
    <row r="516" ht="15.75" customHeight="1">
      <c r="A516" s="10"/>
      <c r="M516" s="75"/>
    </row>
    <row r="517" ht="15.75" customHeight="1">
      <c r="A517" s="10"/>
      <c r="M517" s="75"/>
    </row>
    <row r="518" ht="15.75" customHeight="1">
      <c r="A518" s="10"/>
      <c r="M518" s="75"/>
    </row>
    <row r="519" ht="15.75" customHeight="1">
      <c r="A519" s="10"/>
      <c r="M519" s="75"/>
    </row>
    <row r="520" ht="15.75" customHeight="1">
      <c r="A520" s="10"/>
      <c r="M520" s="75"/>
    </row>
    <row r="521" ht="15.75" customHeight="1">
      <c r="A521" s="10"/>
      <c r="M521" s="75"/>
    </row>
    <row r="522" ht="15.75" customHeight="1">
      <c r="A522" s="10"/>
      <c r="M522" s="75"/>
    </row>
    <row r="523" ht="15.75" customHeight="1">
      <c r="A523" s="10"/>
      <c r="M523" s="75"/>
    </row>
    <row r="524" ht="15.75" customHeight="1">
      <c r="A524" s="10"/>
      <c r="M524" s="75"/>
    </row>
    <row r="525" ht="15.75" customHeight="1">
      <c r="A525" s="10"/>
      <c r="M525" s="75"/>
    </row>
    <row r="526" ht="15.75" customHeight="1">
      <c r="A526" s="10"/>
      <c r="M526" s="75"/>
    </row>
    <row r="527" ht="15.75" customHeight="1">
      <c r="A527" s="10"/>
      <c r="M527" s="75"/>
    </row>
    <row r="528" ht="15.75" customHeight="1">
      <c r="A528" s="10"/>
      <c r="M528" s="75"/>
    </row>
    <row r="529" ht="15.75" customHeight="1">
      <c r="A529" s="10"/>
      <c r="M529" s="75"/>
    </row>
    <row r="530" ht="15.75" customHeight="1">
      <c r="A530" s="10"/>
      <c r="M530" s="75"/>
    </row>
    <row r="531" ht="15.75" customHeight="1">
      <c r="A531" s="10"/>
      <c r="M531" s="75"/>
    </row>
    <row r="532" ht="15.75" customHeight="1">
      <c r="A532" s="10"/>
      <c r="M532" s="75"/>
    </row>
    <row r="533" ht="15.75" customHeight="1">
      <c r="A533" s="10"/>
      <c r="M533" s="75"/>
    </row>
    <row r="534" ht="15.75" customHeight="1">
      <c r="A534" s="10"/>
      <c r="M534" s="75"/>
    </row>
    <row r="535" ht="15.75" customHeight="1">
      <c r="A535" s="10"/>
      <c r="M535" s="75"/>
    </row>
    <row r="536" ht="15.75" customHeight="1">
      <c r="A536" s="10"/>
      <c r="M536" s="75"/>
    </row>
    <row r="537" ht="15.75" customHeight="1">
      <c r="A537" s="10"/>
      <c r="M537" s="75"/>
    </row>
    <row r="538" ht="15.75" customHeight="1">
      <c r="A538" s="10"/>
      <c r="M538" s="75"/>
    </row>
    <row r="539" ht="15.75" customHeight="1">
      <c r="A539" s="10"/>
      <c r="M539" s="75"/>
    </row>
    <row r="540" ht="15.75" customHeight="1">
      <c r="A540" s="10"/>
      <c r="M540" s="75"/>
    </row>
    <row r="541" ht="15.75" customHeight="1">
      <c r="A541" s="10"/>
      <c r="M541" s="75"/>
    </row>
    <row r="542" ht="15.75" customHeight="1">
      <c r="A542" s="10"/>
      <c r="M542" s="75"/>
    </row>
    <row r="543" ht="15.75" customHeight="1">
      <c r="A543" s="10"/>
      <c r="M543" s="75"/>
    </row>
    <row r="544" ht="15.75" customHeight="1">
      <c r="A544" s="10"/>
      <c r="M544" s="75"/>
    </row>
    <row r="545" ht="15.75" customHeight="1">
      <c r="A545" s="10"/>
      <c r="M545" s="75"/>
    </row>
    <row r="546" ht="15.75" customHeight="1">
      <c r="A546" s="10"/>
      <c r="M546" s="75"/>
    </row>
    <row r="547" ht="15.75" customHeight="1">
      <c r="A547" s="10"/>
      <c r="M547" s="75"/>
    </row>
    <row r="548" ht="15.75" customHeight="1">
      <c r="A548" s="10"/>
      <c r="M548" s="75"/>
    </row>
    <row r="549" ht="15.75" customHeight="1">
      <c r="A549" s="10"/>
      <c r="M549" s="75"/>
    </row>
    <row r="550" ht="15.75" customHeight="1">
      <c r="A550" s="10"/>
      <c r="M550" s="75"/>
    </row>
    <row r="551" ht="15.75" customHeight="1">
      <c r="A551" s="10"/>
      <c r="M551" s="75"/>
    </row>
    <row r="552" ht="15.75" customHeight="1">
      <c r="A552" s="10"/>
      <c r="M552" s="75"/>
    </row>
    <row r="553" ht="15.75" customHeight="1">
      <c r="A553" s="10"/>
      <c r="M553" s="75"/>
    </row>
    <row r="554" ht="15.75" customHeight="1">
      <c r="A554" s="10"/>
      <c r="M554" s="75"/>
    </row>
    <row r="555" ht="15.75" customHeight="1">
      <c r="A555" s="10"/>
      <c r="M555" s="75"/>
    </row>
    <row r="556" ht="15.75" customHeight="1">
      <c r="A556" s="10"/>
      <c r="M556" s="75"/>
    </row>
    <row r="557" ht="15.75" customHeight="1">
      <c r="A557" s="10"/>
      <c r="M557" s="75"/>
    </row>
    <row r="558" ht="15.75" customHeight="1">
      <c r="A558" s="10"/>
      <c r="M558" s="75"/>
    </row>
    <row r="559" ht="15.75" customHeight="1">
      <c r="A559" s="10"/>
      <c r="M559" s="75"/>
    </row>
    <row r="560" ht="15.75" customHeight="1">
      <c r="A560" s="10"/>
      <c r="M560" s="75"/>
    </row>
    <row r="561" ht="15.75" customHeight="1">
      <c r="A561" s="10"/>
      <c r="M561" s="75"/>
    </row>
    <row r="562" ht="15.75" customHeight="1">
      <c r="A562" s="10"/>
      <c r="M562" s="75"/>
    </row>
    <row r="563" ht="15.75" customHeight="1">
      <c r="A563" s="10"/>
      <c r="M563" s="75"/>
    </row>
    <row r="564" ht="15.75" customHeight="1">
      <c r="A564" s="10"/>
      <c r="M564" s="75"/>
    </row>
    <row r="565" ht="15.75" customHeight="1">
      <c r="A565" s="10"/>
      <c r="M565" s="75"/>
    </row>
    <row r="566" ht="15.75" customHeight="1">
      <c r="A566" s="10"/>
      <c r="M566" s="75"/>
    </row>
    <row r="567" ht="15.75" customHeight="1">
      <c r="A567" s="10"/>
      <c r="M567" s="75"/>
    </row>
    <row r="568" ht="15.75" customHeight="1">
      <c r="A568" s="10"/>
      <c r="M568" s="75"/>
    </row>
    <row r="569" ht="15.75" customHeight="1">
      <c r="A569" s="10"/>
      <c r="M569" s="75"/>
    </row>
    <row r="570" ht="15.75" customHeight="1">
      <c r="A570" s="10"/>
      <c r="M570" s="75"/>
    </row>
    <row r="571" ht="15.75" customHeight="1">
      <c r="A571" s="10"/>
      <c r="M571" s="75"/>
    </row>
    <row r="572" ht="15.75" customHeight="1">
      <c r="A572" s="10"/>
      <c r="M572" s="75"/>
    </row>
    <row r="573" ht="15.75" customHeight="1">
      <c r="A573" s="10"/>
      <c r="M573" s="75"/>
    </row>
    <row r="574" ht="15.75" customHeight="1">
      <c r="A574" s="10"/>
      <c r="M574" s="75"/>
    </row>
    <row r="575" ht="15.75" customHeight="1">
      <c r="A575" s="10"/>
      <c r="M575" s="75"/>
    </row>
    <row r="576" ht="15.75" customHeight="1">
      <c r="A576" s="10"/>
      <c r="M576" s="75"/>
    </row>
    <row r="577" ht="15.75" customHeight="1">
      <c r="A577" s="10"/>
      <c r="M577" s="75"/>
    </row>
    <row r="578" ht="15.75" customHeight="1">
      <c r="A578" s="10"/>
      <c r="M578" s="75"/>
    </row>
    <row r="579" ht="15.75" customHeight="1">
      <c r="A579" s="10"/>
      <c r="M579" s="75"/>
    </row>
    <row r="580" ht="15.75" customHeight="1">
      <c r="A580" s="10"/>
      <c r="M580" s="75"/>
    </row>
    <row r="581" ht="15.75" customHeight="1">
      <c r="A581" s="10"/>
      <c r="M581" s="75"/>
    </row>
    <row r="582" ht="15.75" customHeight="1">
      <c r="A582" s="10"/>
      <c r="M582" s="75"/>
    </row>
    <row r="583" ht="15.75" customHeight="1">
      <c r="A583" s="10"/>
      <c r="M583" s="75"/>
    </row>
    <row r="584" ht="15.75" customHeight="1">
      <c r="A584" s="10"/>
      <c r="M584" s="75"/>
    </row>
    <row r="585" ht="15.75" customHeight="1">
      <c r="A585" s="10"/>
      <c r="M585" s="75"/>
    </row>
    <row r="586" ht="15.75" customHeight="1">
      <c r="A586" s="10"/>
      <c r="M586" s="75"/>
    </row>
    <row r="587" ht="15.75" customHeight="1">
      <c r="A587" s="10"/>
      <c r="M587" s="75"/>
    </row>
    <row r="588" ht="15.75" customHeight="1">
      <c r="A588" s="10"/>
      <c r="M588" s="75"/>
    </row>
    <row r="589" ht="15.75" customHeight="1">
      <c r="A589" s="10"/>
      <c r="M589" s="75"/>
    </row>
    <row r="590" ht="15.75" customHeight="1">
      <c r="A590" s="10"/>
      <c r="M590" s="75"/>
    </row>
    <row r="591" ht="15.75" customHeight="1">
      <c r="A591" s="10"/>
      <c r="M591" s="75"/>
    </row>
    <row r="592" ht="15.75" customHeight="1">
      <c r="A592" s="10"/>
      <c r="M592" s="75"/>
    </row>
    <row r="593" ht="15.75" customHeight="1">
      <c r="A593" s="10"/>
      <c r="M593" s="75"/>
    </row>
    <row r="594" ht="15.75" customHeight="1">
      <c r="A594" s="10"/>
      <c r="M594" s="75"/>
    </row>
    <row r="595" ht="15.75" customHeight="1">
      <c r="A595" s="10"/>
      <c r="M595" s="75"/>
    </row>
    <row r="596" ht="15.75" customHeight="1">
      <c r="A596" s="10"/>
      <c r="M596" s="75"/>
    </row>
    <row r="597" ht="15.75" customHeight="1">
      <c r="A597" s="10"/>
      <c r="M597" s="75"/>
    </row>
    <row r="598" ht="15.75" customHeight="1">
      <c r="A598" s="10"/>
      <c r="M598" s="75"/>
    </row>
    <row r="599" ht="15.75" customHeight="1">
      <c r="A599" s="10"/>
      <c r="M599" s="75"/>
    </row>
    <row r="600" ht="15.75" customHeight="1">
      <c r="A600" s="10"/>
      <c r="M600" s="75"/>
    </row>
    <row r="601" ht="15.75" customHeight="1">
      <c r="A601" s="10"/>
      <c r="M601" s="75"/>
    </row>
    <row r="602" ht="15.75" customHeight="1">
      <c r="A602" s="10"/>
      <c r="M602" s="75"/>
    </row>
    <row r="603" ht="15.75" customHeight="1">
      <c r="A603" s="10"/>
      <c r="M603" s="75"/>
    </row>
    <row r="604" ht="15.75" customHeight="1">
      <c r="A604" s="10"/>
      <c r="M604" s="75"/>
    </row>
    <row r="605" ht="15.75" customHeight="1">
      <c r="A605" s="10"/>
      <c r="M605" s="75"/>
    </row>
    <row r="606" ht="15.75" customHeight="1">
      <c r="A606" s="10"/>
      <c r="M606" s="75"/>
    </row>
    <row r="607" ht="15.75" customHeight="1">
      <c r="A607" s="10"/>
      <c r="M607" s="75"/>
    </row>
    <row r="608" ht="15.75" customHeight="1">
      <c r="A608" s="10"/>
      <c r="M608" s="75"/>
    </row>
    <row r="609" ht="15.75" customHeight="1">
      <c r="A609" s="10"/>
      <c r="M609" s="75"/>
    </row>
    <row r="610" ht="15.75" customHeight="1">
      <c r="A610" s="10"/>
      <c r="M610" s="75"/>
    </row>
    <row r="611" ht="15.75" customHeight="1">
      <c r="A611" s="10"/>
      <c r="M611" s="75"/>
    </row>
    <row r="612" ht="15.75" customHeight="1">
      <c r="A612" s="10"/>
      <c r="M612" s="75"/>
    </row>
    <row r="613" ht="15.75" customHeight="1">
      <c r="A613" s="10"/>
      <c r="M613" s="75"/>
    </row>
    <row r="614" ht="15.75" customHeight="1">
      <c r="A614" s="10"/>
      <c r="M614" s="75"/>
    </row>
    <row r="615" ht="15.75" customHeight="1">
      <c r="A615" s="10"/>
      <c r="M615" s="75"/>
    </row>
    <row r="616" ht="15.75" customHeight="1">
      <c r="A616" s="10"/>
      <c r="M616" s="75"/>
    </row>
    <row r="617" ht="15.75" customHeight="1">
      <c r="A617" s="10"/>
      <c r="M617" s="75"/>
    </row>
    <row r="618" ht="15.75" customHeight="1">
      <c r="A618" s="10"/>
      <c r="M618" s="75"/>
    </row>
    <row r="619" ht="15.75" customHeight="1">
      <c r="A619" s="10"/>
      <c r="M619" s="75"/>
    </row>
    <row r="620" ht="15.75" customHeight="1">
      <c r="A620" s="10"/>
      <c r="M620" s="75"/>
    </row>
    <row r="621" ht="15.75" customHeight="1">
      <c r="A621" s="10"/>
      <c r="M621" s="75"/>
    </row>
    <row r="622" ht="15.75" customHeight="1">
      <c r="A622" s="10"/>
      <c r="M622" s="75"/>
    </row>
    <row r="623" ht="15.75" customHeight="1">
      <c r="A623" s="10"/>
      <c r="M623" s="75"/>
    </row>
    <row r="624" ht="15.75" customHeight="1">
      <c r="A624" s="10"/>
      <c r="M624" s="75"/>
    </row>
    <row r="625" ht="15.75" customHeight="1">
      <c r="A625" s="10"/>
      <c r="M625" s="75"/>
    </row>
    <row r="626" ht="15.75" customHeight="1">
      <c r="A626" s="10"/>
      <c r="M626" s="75"/>
    </row>
    <row r="627" ht="15.75" customHeight="1">
      <c r="A627" s="10"/>
      <c r="M627" s="75"/>
    </row>
    <row r="628" ht="15.75" customHeight="1">
      <c r="A628" s="10"/>
      <c r="M628" s="75"/>
    </row>
    <row r="629" ht="15.75" customHeight="1">
      <c r="A629" s="10"/>
      <c r="M629" s="75"/>
    </row>
    <row r="630" ht="15.75" customHeight="1">
      <c r="A630" s="10"/>
      <c r="M630" s="75"/>
    </row>
    <row r="631" ht="15.75" customHeight="1">
      <c r="A631" s="10"/>
      <c r="M631" s="75"/>
    </row>
    <row r="632" ht="15.75" customHeight="1">
      <c r="A632" s="10"/>
      <c r="M632" s="75"/>
    </row>
    <row r="633" ht="15.75" customHeight="1">
      <c r="A633" s="10"/>
      <c r="M633" s="75"/>
    </row>
    <row r="634" ht="15.75" customHeight="1">
      <c r="A634" s="10"/>
      <c r="M634" s="75"/>
    </row>
    <row r="635" ht="15.75" customHeight="1">
      <c r="A635" s="10"/>
      <c r="M635" s="75"/>
    </row>
    <row r="636" ht="15.75" customHeight="1">
      <c r="A636" s="10"/>
      <c r="M636" s="75"/>
    </row>
    <row r="637" ht="15.75" customHeight="1">
      <c r="A637" s="10"/>
      <c r="M637" s="75"/>
    </row>
    <row r="638" ht="15.75" customHeight="1">
      <c r="A638" s="10"/>
      <c r="M638" s="75"/>
    </row>
    <row r="639" ht="15.75" customHeight="1">
      <c r="A639" s="10"/>
      <c r="M639" s="75"/>
    </row>
    <row r="640" ht="15.75" customHeight="1">
      <c r="A640" s="10"/>
      <c r="M640" s="75"/>
    </row>
    <row r="641" ht="15.75" customHeight="1">
      <c r="A641" s="10"/>
      <c r="M641" s="75"/>
    </row>
    <row r="642" ht="15.75" customHeight="1">
      <c r="A642" s="10"/>
      <c r="M642" s="75"/>
    </row>
    <row r="643" ht="15.75" customHeight="1">
      <c r="A643" s="10"/>
      <c r="M643" s="75"/>
    </row>
    <row r="644" ht="15.75" customHeight="1">
      <c r="A644" s="10"/>
      <c r="M644" s="75"/>
    </row>
    <row r="645" ht="15.75" customHeight="1">
      <c r="A645" s="10"/>
      <c r="M645" s="75"/>
    </row>
    <row r="646" ht="15.75" customHeight="1">
      <c r="A646" s="10"/>
      <c r="M646" s="75"/>
    </row>
    <row r="647" ht="15.75" customHeight="1">
      <c r="A647" s="10"/>
      <c r="M647" s="75"/>
    </row>
    <row r="648" ht="15.75" customHeight="1">
      <c r="A648" s="10"/>
      <c r="M648" s="75"/>
    </row>
    <row r="649" ht="15.75" customHeight="1">
      <c r="A649" s="10"/>
      <c r="M649" s="75"/>
    </row>
    <row r="650" ht="15.75" customHeight="1">
      <c r="A650" s="10"/>
      <c r="M650" s="75"/>
    </row>
    <row r="651" ht="15.75" customHeight="1">
      <c r="A651" s="10"/>
      <c r="M651" s="75"/>
    </row>
    <row r="652" ht="15.75" customHeight="1">
      <c r="A652" s="10"/>
      <c r="M652" s="75"/>
    </row>
    <row r="653" ht="15.75" customHeight="1">
      <c r="A653" s="10"/>
      <c r="M653" s="75"/>
    </row>
    <row r="654" ht="15.75" customHeight="1">
      <c r="A654" s="10"/>
      <c r="M654" s="75"/>
    </row>
    <row r="655" ht="15.75" customHeight="1">
      <c r="A655" s="10"/>
      <c r="M655" s="75"/>
    </row>
    <row r="656" ht="15.75" customHeight="1">
      <c r="A656" s="10"/>
      <c r="M656" s="75"/>
    </row>
    <row r="657" ht="15.75" customHeight="1">
      <c r="A657" s="10"/>
      <c r="M657" s="75"/>
    </row>
    <row r="658" ht="15.75" customHeight="1">
      <c r="A658" s="10"/>
      <c r="M658" s="75"/>
    </row>
    <row r="659" ht="15.75" customHeight="1">
      <c r="A659" s="10"/>
      <c r="M659" s="75"/>
    </row>
    <row r="660" ht="15.75" customHeight="1">
      <c r="A660" s="10"/>
      <c r="M660" s="75"/>
    </row>
    <row r="661" ht="15.75" customHeight="1">
      <c r="A661" s="10"/>
      <c r="M661" s="75"/>
    </row>
    <row r="662" ht="15.75" customHeight="1">
      <c r="A662" s="10"/>
      <c r="M662" s="75"/>
    </row>
    <row r="663" ht="15.75" customHeight="1">
      <c r="A663" s="10"/>
      <c r="M663" s="75"/>
    </row>
    <row r="664" ht="15.75" customHeight="1">
      <c r="A664" s="10"/>
      <c r="M664" s="75"/>
    </row>
    <row r="665" ht="15.75" customHeight="1">
      <c r="A665" s="10"/>
      <c r="M665" s="75"/>
    </row>
    <row r="666" ht="15.75" customHeight="1">
      <c r="A666" s="10"/>
      <c r="M666" s="75"/>
    </row>
    <row r="667" ht="15.75" customHeight="1">
      <c r="A667" s="10"/>
      <c r="M667" s="75"/>
    </row>
    <row r="668" ht="15.75" customHeight="1">
      <c r="A668" s="10"/>
      <c r="M668" s="75"/>
    </row>
    <row r="669" ht="15.75" customHeight="1">
      <c r="A669" s="10"/>
      <c r="M669" s="75"/>
    </row>
    <row r="670" ht="15.75" customHeight="1">
      <c r="A670" s="10"/>
      <c r="M670" s="75"/>
    </row>
    <row r="671" ht="15.75" customHeight="1">
      <c r="A671" s="10"/>
      <c r="M671" s="75"/>
    </row>
    <row r="672" ht="15.75" customHeight="1">
      <c r="A672" s="10"/>
      <c r="M672" s="75"/>
    </row>
    <row r="673" ht="15.75" customHeight="1">
      <c r="A673" s="10"/>
      <c r="M673" s="75"/>
    </row>
    <row r="674" ht="15.75" customHeight="1">
      <c r="A674" s="10"/>
      <c r="M674" s="75"/>
    </row>
    <row r="675" ht="15.75" customHeight="1">
      <c r="A675" s="10"/>
      <c r="M675" s="75"/>
    </row>
    <row r="676" ht="15.75" customHeight="1">
      <c r="A676" s="10"/>
      <c r="M676" s="75"/>
    </row>
    <row r="677" ht="15.75" customHeight="1">
      <c r="A677" s="10"/>
      <c r="M677" s="75"/>
    </row>
    <row r="678" ht="15.75" customHeight="1">
      <c r="A678" s="10"/>
      <c r="M678" s="75"/>
    </row>
    <row r="679" ht="15.75" customHeight="1">
      <c r="A679" s="10"/>
      <c r="M679" s="75"/>
    </row>
    <row r="680" ht="15.75" customHeight="1">
      <c r="A680" s="10"/>
      <c r="M680" s="75"/>
    </row>
    <row r="681" ht="15.75" customHeight="1">
      <c r="A681" s="10"/>
      <c r="M681" s="75"/>
    </row>
    <row r="682" ht="15.75" customHeight="1">
      <c r="A682" s="10"/>
      <c r="M682" s="75"/>
    </row>
    <row r="683" ht="15.75" customHeight="1">
      <c r="A683" s="10"/>
      <c r="M683" s="75"/>
    </row>
    <row r="684" ht="15.75" customHeight="1">
      <c r="A684" s="10"/>
      <c r="M684" s="75"/>
    </row>
    <row r="685" ht="15.75" customHeight="1">
      <c r="A685" s="10"/>
      <c r="M685" s="75"/>
    </row>
    <row r="686" ht="15.75" customHeight="1">
      <c r="A686" s="10"/>
      <c r="M686" s="75"/>
    </row>
    <row r="687" ht="15.75" customHeight="1">
      <c r="A687" s="10"/>
      <c r="M687" s="75"/>
    </row>
    <row r="688" ht="15.75" customHeight="1">
      <c r="A688" s="10"/>
      <c r="M688" s="75"/>
    </row>
    <row r="689" ht="15.75" customHeight="1">
      <c r="A689" s="10"/>
      <c r="M689" s="75"/>
    </row>
    <row r="690" ht="15.75" customHeight="1">
      <c r="A690" s="10"/>
      <c r="M690" s="75"/>
    </row>
    <row r="691" ht="15.75" customHeight="1">
      <c r="A691" s="10"/>
      <c r="M691" s="75"/>
    </row>
    <row r="692" ht="15.75" customHeight="1">
      <c r="A692" s="10"/>
      <c r="M692" s="75"/>
    </row>
    <row r="693" ht="15.75" customHeight="1">
      <c r="A693" s="10"/>
      <c r="M693" s="75"/>
    </row>
    <row r="694" ht="15.75" customHeight="1">
      <c r="A694" s="10"/>
      <c r="M694" s="75"/>
    </row>
    <row r="695" ht="15.75" customHeight="1">
      <c r="A695" s="10"/>
      <c r="M695" s="75"/>
    </row>
    <row r="696" ht="15.75" customHeight="1">
      <c r="A696" s="10"/>
      <c r="M696" s="75"/>
    </row>
    <row r="697" ht="15.75" customHeight="1">
      <c r="A697" s="10"/>
      <c r="M697" s="75"/>
    </row>
    <row r="698" ht="15.75" customHeight="1">
      <c r="A698" s="10"/>
      <c r="M698" s="75"/>
    </row>
    <row r="699" ht="15.75" customHeight="1">
      <c r="A699" s="10"/>
      <c r="M699" s="75"/>
    </row>
    <row r="700" ht="15.75" customHeight="1">
      <c r="A700" s="10"/>
      <c r="M700" s="75"/>
    </row>
    <row r="701" ht="15.75" customHeight="1">
      <c r="A701" s="10"/>
      <c r="M701" s="75"/>
    </row>
    <row r="702" ht="15.75" customHeight="1">
      <c r="A702" s="10"/>
      <c r="M702" s="75"/>
    </row>
    <row r="703" ht="15.75" customHeight="1">
      <c r="A703" s="10"/>
      <c r="M703" s="75"/>
    </row>
    <row r="704" ht="15.75" customHeight="1">
      <c r="A704" s="10"/>
      <c r="M704" s="75"/>
    </row>
    <row r="705" ht="15.75" customHeight="1">
      <c r="A705" s="10"/>
      <c r="M705" s="75"/>
    </row>
    <row r="706" ht="15.75" customHeight="1">
      <c r="A706" s="10"/>
      <c r="M706" s="75"/>
    </row>
    <row r="707" ht="15.75" customHeight="1">
      <c r="A707" s="10"/>
      <c r="M707" s="75"/>
    </row>
    <row r="708" ht="15.75" customHeight="1">
      <c r="A708" s="10"/>
      <c r="M708" s="75"/>
    </row>
    <row r="709" ht="15.75" customHeight="1">
      <c r="A709" s="10"/>
      <c r="M709" s="75"/>
    </row>
    <row r="710" ht="15.75" customHeight="1">
      <c r="A710" s="10"/>
      <c r="M710" s="75"/>
    </row>
    <row r="711" ht="15.75" customHeight="1">
      <c r="A711" s="10"/>
      <c r="M711" s="75"/>
    </row>
    <row r="712" ht="15.75" customHeight="1">
      <c r="A712" s="10"/>
      <c r="M712" s="75"/>
    </row>
    <row r="713" ht="15.75" customHeight="1">
      <c r="A713" s="10"/>
      <c r="M713" s="75"/>
    </row>
    <row r="714" ht="15.75" customHeight="1">
      <c r="A714" s="10"/>
      <c r="M714" s="75"/>
    </row>
    <row r="715" ht="15.75" customHeight="1">
      <c r="A715" s="10"/>
      <c r="M715" s="75"/>
    </row>
    <row r="716" ht="15.75" customHeight="1">
      <c r="A716" s="10"/>
      <c r="M716" s="75"/>
    </row>
    <row r="717" ht="15.75" customHeight="1">
      <c r="A717" s="10"/>
      <c r="M717" s="75"/>
    </row>
    <row r="718" ht="15.75" customHeight="1">
      <c r="A718" s="10"/>
      <c r="M718" s="75"/>
    </row>
    <row r="719" ht="15.75" customHeight="1">
      <c r="A719" s="10"/>
      <c r="M719" s="75"/>
    </row>
    <row r="720" ht="15.75" customHeight="1">
      <c r="A720" s="10"/>
      <c r="M720" s="75"/>
    </row>
    <row r="721" ht="15.75" customHeight="1">
      <c r="A721" s="10"/>
      <c r="M721" s="75"/>
    </row>
    <row r="722" ht="15.75" customHeight="1">
      <c r="A722" s="10"/>
      <c r="M722" s="75"/>
    </row>
    <row r="723" ht="15.75" customHeight="1">
      <c r="A723" s="10"/>
      <c r="M723" s="75"/>
    </row>
    <row r="724" ht="15.75" customHeight="1">
      <c r="A724" s="10"/>
      <c r="M724" s="75"/>
    </row>
    <row r="725" ht="15.75" customHeight="1">
      <c r="A725" s="10"/>
      <c r="M725" s="75"/>
    </row>
    <row r="726" ht="15.75" customHeight="1">
      <c r="A726" s="10"/>
      <c r="M726" s="75"/>
    </row>
    <row r="727" ht="15.75" customHeight="1">
      <c r="A727" s="10"/>
      <c r="M727" s="75"/>
    </row>
    <row r="728" ht="15.75" customHeight="1">
      <c r="A728" s="10"/>
      <c r="M728" s="75"/>
    </row>
    <row r="729" ht="15.75" customHeight="1">
      <c r="A729" s="10"/>
      <c r="M729" s="75"/>
    </row>
    <row r="730" ht="15.75" customHeight="1">
      <c r="A730" s="10"/>
      <c r="M730" s="75"/>
    </row>
    <row r="731" ht="15.75" customHeight="1">
      <c r="A731" s="10"/>
      <c r="M731" s="75"/>
    </row>
    <row r="732" ht="15.75" customHeight="1">
      <c r="A732" s="10"/>
      <c r="M732" s="75"/>
    </row>
    <row r="733" ht="15.75" customHeight="1">
      <c r="A733" s="10"/>
      <c r="M733" s="75"/>
    </row>
    <row r="734" ht="15.75" customHeight="1">
      <c r="A734" s="10"/>
      <c r="M734" s="75"/>
    </row>
    <row r="735" ht="15.75" customHeight="1">
      <c r="A735" s="10"/>
      <c r="M735" s="75"/>
    </row>
    <row r="736" ht="15.75" customHeight="1">
      <c r="A736" s="10"/>
      <c r="M736" s="75"/>
    </row>
    <row r="737" ht="15.75" customHeight="1">
      <c r="A737" s="10"/>
      <c r="M737" s="75"/>
    </row>
    <row r="738" ht="15.75" customHeight="1">
      <c r="A738" s="10"/>
      <c r="M738" s="75"/>
    </row>
    <row r="739" ht="15.75" customHeight="1">
      <c r="A739" s="10"/>
      <c r="M739" s="75"/>
    </row>
    <row r="740" ht="15.75" customHeight="1">
      <c r="A740" s="10"/>
      <c r="M740" s="75"/>
    </row>
    <row r="741" ht="15.75" customHeight="1">
      <c r="A741" s="10"/>
      <c r="M741" s="75"/>
    </row>
    <row r="742" ht="15.75" customHeight="1">
      <c r="A742" s="10"/>
      <c r="M742" s="75"/>
    </row>
    <row r="743" ht="15.75" customHeight="1">
      <c r="A743" s="10"/>
      <c r="M743" s="75"/>
    </row>
    <row r="744" ht="15.75" customHeight="1">
      <c r="A744" s="10"/>
      <c r="M744" s="75"/>
    </row>
    <row r="745" ht="15.75" customHeight="1">
      <c r="A745" s="10"/>
      <c r="M745" s="75"/>
    </row>
    <row r="746" ht="15.75" customHeight="1">
      <c r="A746" s="10"/>
      <c r="M746" s="75"/>
    </row>
    <row r="747" ht="15.75" customHeight="1">
      <c r="A747" s="10"/>
      <c r="M747" s="75"/>
    </row>
    <row r="748" ht="15.75" customHeight="1">
      <c r="A748" s="10"/>
      <c r="M748" s="75"/>
    </row>
    <row r="749" ht="15.75" customHeight="1">
      <c r="A749" s="10"/>
      <c r="M749" s="75"/>
    </row>
    <row r="750" ht="15.75" customHeight="1">
      <c r="A750" s="10"/>
      <c r="M750" s="75"/>
    </row>
    <row r="751" ht="15.75" customHeight="1">
      <c r="A751" s="10"/>
      <c r="M751" s="75"/>
    </row>
    <row r="752" ht="15.75" customHeight="1">
      <c r="A752" s="10"/>
      <c r="M752" s="75"/>
    </row>
    <row r="753" ht="15.75" customHeight="1">
      <c r="A753" s="10"/>
      <c r="M753" s="75"/>
    </row>
    <row r="754" ht="15.75" customHeight="1">
      <c r="A754" s="10"/>
      <c r="M754" s="75"/>
    </row>
    <row r="755" ht="15.75" customHeight="1">
      <c r="A755" s="10"/>
      <c r="M755" s="75"/>
    </row>
    <row r="756" ht="15.75" customHeight="1">
      <c r="A756" s="10"/>
      <c r="M756" s="75"/>
    </row>
    <row r="757" ht="15.75" customHeight="1">
      <c r="A757" s="10"/>
      <c r="M757" s="75"/>
    </row>
    <row r="758" ht="15.75" customHeight="1">
      <c r="A758" s="10"/>
      <c r="M758" s="75"/>
    </row>
    <row r="759" ht="15.75" customHeight="1">
      <c r="A759" s="10"/>
      <c r="M759" s="75"/>
    </row>
    <row r="760" ht="15.75" customHeight="1">
      <c r="A760" s="10"/>
      <c r="M760" s="75"/>
    </row>
    <row r="761" ht="15.75" customHeight="1">
      <c r="A761" s="10"/>
      <c r="M761" s="75"/>
    </row>
    <row r="762" ht="15.75" customHeight="1">
      <c r="A762" s="10"/>
      <c r="M762" s="75"/>
    </row>
    <row r="763" ht="15.75" customHeight="1">
      <c r="A763" s="10"/>
      <c r="M763" s="75"/>
    </row>
    <row r="764" ht="15.75" customHeight="1">
      <c r="A764" s="10"/>
      <c r="M764" s="75"/>
    </row>
    <row r="765" ht="15.75" customHeight="1">
      <c r="A765" s="10"/>
      <c r="M765" s="75"/>
    </row>
    <row r="766" ht="15.75" customHeight="1">
      <c r="A766" s="10"/>
      <c r="M766" s="75"/>
    </row>
    <row r="767" ht="15.75" customHeight="1">
      <c r="A767" s="10"/>
      <c r="M767" s="75"/>
    </row>
    <row r="768" ht="15.75" customHeight="1">
      <c r="A768" s="10"/>
      <c r="M768" s="75"/>
    </row>
    <row r="769" ht="15.75" customHeight="1">
      <c r="A769" s="10"/>
      <c r="M769" s="75"/>
    </row>
    <row r="770" ht="15.75" customHeight="1">
      <c r="A770" s="10"/>
      <c r="M770" s="75"/>
    </row>
    <row r="771" ht="15.75" customHeight="1">
      <c r="A771" s="10"/>
      <c r="M771" s="75"/>
    </row>
    <row r="772" ht="15.75" customHeight="1">
      <c r="A772" s="10"/>
      <c r="M772" s="75"/>
    </row>
    <row r="773" ht="15.75" customHeight="1">
      <c r="A773" s="10"/>
      <c r="M773" s="75"/>
    </row>
    <row r="774" ht="15.75" customHeight="1">
      <c r="A774" s="10"/>
      <c r="M774" s="75"/>
    </row>
    <row r="775" ht="15.75" customHeight="1">
      <c r="A775" s="10"/>
      <c r="M775" s="75"/>
    </row>
    <row r="776" ht="15.75" customHeight="1">
      <c r="A776" s="10"/>
      <c r="M776" s="75"/>
    </row>
    <row r="777" ht="15.75" customHeight="1">
      <c r="A777" s="10"/>
      <c r="M777" s="75"/>
    </row>
    <row r="778" ht="15.75" customHeight="1">
      <c r="A778" s="10"/>
      <c r="M778" s="75"/>
    </row>
    <row r="779" ht="15.75" customHeight="1">
      <c r="A779" s="10"/>
      <c r="M779" s="75"/>
    </row>
    <row r="780" ht="15.75" customHeight="1">
      <c r="A780" s="10"/>
      <c r="M780" s="75"/>
    </row>
    <row r="781" ht="15.75" customHeight="1">
      <c r="A781" s="10"/>
      <c r="M781" s="75"/>
    </row>
    <row r="782" ht="15.75" customHeight="1">
      <c r="A782" s="10"/>
      <c r="M782" s="75"/>
    </row>
    <row r="783" ht="15.75" customHeight="1">
      <c r="A783" s="10"/>
      <c r="M783" s="75"/>
    </row>
    <row r="784" ht="15.75" customHeight="1">
      <c r="A784" s="10"/>
      <c r="M784" s="75"/>
    </row>
    <row r="785" ht="15.75" customHeight="1">
      <c r="A785" s="10"/>
      <c r="M785" s="75"/>
    </row>
    <row r="786" ht="15.75" customHeight="1">
      <c r="A786" s="10"/>
      <c r="M786" s="75"/>
    </row>
    <row r="787" ht="15.75" customHeight="1">
      <c r="A787" s="10"/>
      <c r="M787" s="75"/>
    </row>
    <row r="788" ht="15.75" customHeight="1">
      <c r="A788" s="10"/>
      <c r="M788" s="75"/>
    </row>
    <row r="789" ht="15.75" customHeight="1">
      <c r="A789" s="10"/>
      <c r="M789" s="75"/>
    </row>
    <row r="790" ht="15.75" customHeight="1">
      <c r="A790" s="10"/>
      <c r="M790" s="75"/>
    </row>
    <row r="791" ht="15.75" customHeight="1">
      <c r="A791" s="10"/>
      <c r="M791" s="75"/>
    </row>
    <row r="792" ht="15.75" customHeight="1">
      <c r="A792" s="10"/>
      <c r="M792" s="75"/>
    </row>
    <row r="793" ht="15.75" customHeight="1">
      <c r="A793" s="10"/>
      <c r="M793" s="75"/>
    </row>
    <row r="794" ht="15.75" customHeight="1">
      <c r="A794" s="10"/>
      <c r="M794" s="75"/>
    </row>
    <row r="795" ht="15.75" customHeight="1">
      <c r="A795" s="10"/>
      <c r="M795" s="75"/>
    </row>
    <row r="796" ht="15.75" customHeight="1">
      <c r="A796" s="10"/>
      <c r="M796" s="75"/>
    </row>
    <row r="797" ht="15.75" customHeight="1">
      <c r="A797" s="10"/>
      <c r="M797" s="75"/>
    </row>
    <row r="798" ht="15.75" customHeight="1">
      <c r="A798" s="10"/>
      <c r="M798" s="75"/>
    </row>
    <row r="799" ht="15.75" customHeight="1">
      <c r="A799" s="10"/>
      <c r="M799" s="75"/>
    </row>
    <row r="800" ht="15.75" customHeight="1">
      <c r="A800" s="10"/>
      <c r="M800" s="75"/>
    </row>
    <row r="801" ht="15.75" customHeight="1">
      <c r="A801" s="10"/>
      <c r="M801" s="75"/>
    </row>
    <row r="802" ht="15.75" customHeight="1">
      <c r="A802" s="10"/>
      <c r="M802" s="75"/>
    </row>
    <row r="803" ht="15.75" customHeight="1">
      <c r="A803" s="10"/>
      <c r="M803" s="75"/>
    </row>
    <row r="804" ht="15.75" customHeight="1">
      <c r="A804" s="10"/>
      <c r="M804" s="75"/>
    </row>
    <row r="805" ht="15.75" customHeight="1">
      <c r="A805" s="10"/>
      <c r="M805" s="75"/>
    </row>
    <row r="806" ht="15.75" customHeight="1">
      <c r="A806" s="10"/>
      <c r="M806" s="75"/>
    </row>
    <row r="807" ht="15.75" customHeight="1">
      <c r="A807" s="10"/>
      <c r="M807" s="75"/>
    </row>
    <row r="808" ht="15.75" customHeight="1">
      <c r="A808" s="10"/>
      <c r="M808" s="75"/>
    </row>
    <row r="809" ht="15.75" customHeight="1">
      <c r="A809" s="10"/>
      <c r="M809" s="75"/>
    </row>
    <row r="810" ht="15.75" customHeight="1">
      <c r="A810" s="10"/>
      <c r="M810" s="75"/>
    </row>
    <row r="811" ht="15.75" customHeight="1">
      <c r="A811" s="10"/>
      <c r="M811" s="75"/>
    </row>
    <row r="812" ht="15.75" customHeight="1">
      <c r="A812" s="10"/>
      <c r="M812" s="75"/>
    </row>
    <row r="813" ht="15.75" customHeight="1">
      <c r="A813" s="10"/>
      <c r="M813" s="75"/>
    </row>
    <row r="814" ht="15.75" customHeight="1">
      <c r="A814" s="10"/>
      <c r="M814" s="75"/>
    </row>
    <row r="815" ht="15.75" customHeight="1">
      <c r="A815" s="10"/>
      <c r="M815" s="75"/>
    </row>
    <row r="816" ht="15.75" customHeight="1">
      <c r="A816" s="10"/>
      <c r="M816" s="75"/>
    </row>
    <row r="817" ht="15.75" customHeight="1">
      <c r="A817" s="10"/>
      <c r="M817" s="75"/>
    </row>
    <row r="818" ht="15.75" customHeight="1">
      <c r="A818" s="10"/>
      <c r="M818" s="75"/>
    </row>
    <row r="819" ht="15.75" customHeight="1">
      <c r="A819" s="10"/>
      <c r="M819" s="75"/>
    </row>
    <row r="820" ht="15.75" customHeight="1">
      <c r="A820" s="10"/>
      <c r="M820" s="75"/>
    </row>
    <row r="821" ht="15.75" customHeight="1">
      <c r="A821" s="10"/>
      <c r="M821" s="75"/>
    </row>
    <row r="822" ht="15.75" customHeight="1">
      <c r="A822" s="10"/>
      <c r="M822" s="75"/>
    </row>
    <row r="823" ht="15.75" customHeight="1">
      <c r="A823" s="10"/>
      <c r="M823" s="75"/>
    </row>
    <row r="824" ht="15.75" customHeight="1">
      <c r="A824" s="10"/>
      <c r="M824" s="75"/>
    </row>
    <row r="825" ht="15.75" customHeight="1">
      <c r="A825" s="10"/>
      <c r="M825" s="75"/>
    </row>
    <row r="826" ht="15.75" customHeight="1">
      <c r="A826" s="10"/>
      <c r="M826" s="75"/>
    </row>
    <row r="827" ht="15.75" customHeight="1">
      <c r="A827" s="10"/>
      <c r="M827" s="75"/>
    </row>
    <row r="828" ht="15.75" customHeight="1">
      <c r="A828" s="10"/>
      <c r="M828" s="75"/>
    </row>
    <row r="829" ht="15.75" customHeight="1">
      <c r="A829" s="10"/>
      <c r="M829" s="75"/>
    </row>
    <row r="830" ht="15.75" customHeight="1">
      <c r="A830" s="10"/>
      <c r="M830" s="75"/>
    </row>
    <row r="831" ht="15.75" customHeight="1">
      <c r="A831" s="10"/>
      <c r="M831" s="75"/>
    </row>
    <row r="832" ht="15.75" customHeight="1">
      <c r="A832" s="10"/>
      <c r="M832" s="75"/>
    </row>
    <row r="833" ht="15.75" customHeight="1">
      <c r="A833" s="10"/>
      <c r="M833" s="75"/>
    </row>
    <row r="834" ht="15.75" customHeight="1">
      <c r="A834" s="10"/>
      <c r="M834" s="75"/>
    </row>
    <row r="835" ht="15.75" customHeight="1">
      <c r="A835" s="10"/>
      <c r="M835" s="75"/>
    </row>
    <row r="836" ht="15.75" customHeight="1">
      <c r="A836" s="10"/>
      <c r="M836" s="75"/>
    </row>
    <row r="837" ht="15.75" customHeight="1">
      <c r="A837" s="10"/>
      <c r="M837" s="75"/>
    </row>
    <row r="838" ht="15.75" customHeight="1">
      <c r="A838" s="10"/>
      <c r="M838" s="75"/>
    </row>
    <row r="839" ht="15.75" customHeight="1">
      <c r="A839" s="10"/>
      <c r="M839" s="75"/>
    </row>
    <row r="840" ht="15.75" customHeight="1">
      <c r="A840" s="10"/>
      <c r="M840" s="75"/>
    </row>
    <row r="841" ht="15.75" customHeight="1">
      <c r="A841" s="10"/>
      <c r="M841" s="75"/>
    </row>
    <row r="842" ht="15.75" customHeight="1">
      <c r="A842" s="10"/>
      <c r="M842" s="75"/>
    </row>
    <row r="843" ht="15.75" customHeight="1">
      <c r="A843" s="10"/>
      <c r="M843" s="75"/>
    </row>
    <row r="844" ht="15.75" customHeight="1">
      <c r="A844" s="10"/>
      <c r="M844" s="75"/>
    </row>
    <row r="845" ht="15.75" customHeight="1">
      <c r="A845" s="10"/>
      <c r="M845" s="75"/>
    </row>
    <row r="846" ht="15.75" customHeight="1">
      <c r="A846" s="10"/>
      <c r="M846" s="75"/>
    </row>
    <row r="847" ht="15.75" customHeight="1">
      <c r="A847" s="10"/>
      <c r="M847" s="75"/>
    </row>
    <row r="848" ht="15.75" customHeight="1">
      <c r="A848" s="10"/>
      <c r="M848" s="75"/>
    </row>
    <row r="849" ht="15.75" customHeight="1">
      <c r="A849" s="10"/>
      <c r="M849" s="75"/>
    </row>
    <row r="850" ht="15.75" customHeight="1">
      <c r="A850" s="10"/>
      <c r="M850" s="75"/>
    </row>
    <row r="851" ht="15.75" customHeight="1">
      <c r="A851" s="10"/>
      <c r="M851" s="75"/>
    </row>
    <row r="852" ht="15.75" customHeight="1">
      <c r="A852" s="10"/>
      <c r="M852" s="75"/>
    </row>
    <row r="853" ht="15.75" customHeight="1">
      <c r="A853" s="10"/>
      <c r="M853" s="75"/>
    </row>
    <row r="854" ht="15.75" customHeight="1">
      <c r="A854" s="10"/>
      <c r="M854" s="75"/>
    </row>
    <row r="855" ht="15.75" customHeight="1">
      <c r="A855" s="10"/>
      <c r="M855" s="75"/>
    </row>
    <row r="856" ht="15.75" customHeight="1">
      <c r="A856" s="10"/>
      <c r="M856" s="75"/>
    </row>
    <row r="857" ht="15.75" customHeight="1">
      <c r="A857" s="10"/>
      <c r="M857" s="75"/>
    </row>
    <row r="858" ht="15.75" customHeight="1">
      <c r="A858" s="10"/>
      <c r="M858" s="75"/>
    </row>
    <row r="859" ht="15.75" customHeight="1">
      <c r="A859" s="10"/>
      <c r="M859" s="75"/>
    </row>
    <row r="860" ht="15.75" customHeight="1">
      <c r="A860" s="10"/>
      <c r="M860" s="75"/>
    </row>
    <row r="861" ht="15.75" customHeight="1">
      <c r="A861" s="10"/>
      <c r="M861" s="75"/>
    </row>
    <row r="862" ht="15.75" customHeight="1">
      <c r="A862" s="10"/>
      <c r="M862" s="75"/>
    </row>
    <row r="863" ht="15.75" customHeight="1">
      <c r="A863" s="10"/>
      <c r="M863" s="75"/>
    </row>
    <row r="864" ht="15.75" customHeight="1">
      <c r="A864" s="10"/>
      <c r="M864" s="75"/>
    </row>
    <row r="865" ht="15.75" customHeight="1">
      <c r="A865" s="10"/>
      <c r="M865" s="75"/>
    </row>
    <row r="866" ht="15.75" customHeight="1">
      <c r="A866" s="10"/>
      <c r="M866" s="75"/>
    </row>
    <row r="867" ht="15.75" customHeight="1">
      <c r="A867" s="10"/>
      <c r="M867" s="75"/>
    </row>
    <row r="868" ht="15.75" customHeight="1">
      <c r="A868" s="10"/>
      <c r="M868" s="75"/>
    </row>
    <row r="869" ht="15.75" customHeight="1">
      <c r="A869" s="10"/>
      <c r="M869" s="75"/>
    </row>
    <row r="870" ht="15.75" customHeight="1">
      <c r="A870" s="10"/>
      <c r="M870" s="75"/>
    </row>
    <row r="871" ht="15.75" customHeight="1">
      <c r="A871" s="10"/>
      <c r="M871" s="75"/>
    </row>
    <row r="872" ht="15.75" customHeight="1">
      <c r="A872" s="10"/>
      <c r="M872" s="75"/>
    </row>
    <row r="873" ht="15.75" customHeight="1">
      <c r="A873" s="10"/>
      <c r="M873" s="75"/>
    </row>
    <row r="874" ht="15.75" customHeight="1">
      <c r="A874" s="10"/>
      <c r="M874" s="75"/>
    </row>
    <row r="875" ht="15.75" customHeight="1">
      <c r="A875" s="10"/>
      <c r="M875" s="75"/>
    </row>
    <row r="876" ht="15.75" customHeight="1">
      <c r="A876" s="10"/>
      <c r="M876" s="75"/>
    </row>
    <row r="877" ht="15.75" customHeight="1">
      <c r="A877" s="10"/>
      <c r="M877" s="75"/>
    </row>
    <row r="878" ht="15.75" customHeight="1">
      <c r="A878" s="10"/>
      <c r="M878" s="75"/>
    </row>
    <row r="879" ht="15.75" customHeight="1">
      <c r="A879" s="10"/>
      <c r="M879" s="75"/>
    </row>
    <row r="880" ht="15.75" customHeight="1">
      <c r="A880" s="10"/>
      <c r="M880" s="75"/>
    </row>
    <row r="881" ht="15.75" customHeight="1">
      <c r="A881" s="10"/>
      <c r="M881" s="75"/>
    </row>
    <row r="882" ht="15.75" customHeight="1">
      <c r="A882" s="10"/>
      <c r="M882" s="75"/>
    </row>
    <row r="883" ht="15.75" customHeight="1">
      <c r="A883" s="10"/>
      <c r="M883" s="75"/>
    </row>
    <row r="884" ht="15.75" customHeight="1">
      <c r="A884" s="10"/>
      <c r="M884" s="75"/>
    </row>
    <row r="885" ht="15.75" customHeight="1">
      <c r="A885" s="10"/>
      <c r="M885" s="75"/>
    </row>
    <row r="886" ht="15.75" customHeight="1">
      <c r="A886" s="10"/>
      <c r="M886" s="75"/>
    </row>
    <row r="887" ht="15.75" customHeight="1">
      <c r="A887" s="10"/>
      <c r="M887" s="75"/>
    </row>
    <row r="888" ht="15.75" customHeight="1">
      <c r="A888" s="10"/>
      <c r="M888" s="75"/>
    </row>
    <row r="889" ht="15.75" customHeight="1">
      <c r="A889" s="10"/>
      <c r="M889" s="75"/>
    </row>
    <row r="890" ht="15.75" customHeight="1">
      <c r="A890" s="10"/>
      <c r="M890" s="75"/>
    </row>
    <row r="891" ht="15.75" customHeight="1">
      <c r="A891" s="10"/>
      <c r="M891" s="75"/>
    </row>
    <row r="892" ht="15.75" customHeight="1">
      <c r="A892" s="10"/>
      <c r="M892" s="75"/>
    </row>
    <row r="893" ht="15.75" customHeight="1">
      <c r="A893" s="10"/>
      <c r="M893" s="75"/>
    </row>
    <row r="894" ht="15.75" customHeight="1">
      <c r="A894" s="10"/>
      <c r="M894" s="75"/>
    </row>
    <row r="895" ht="15.75" customHeight="1">
      <c r="A895" s="10"/>
      <c r="M895" s="75"/>
    </row>
    <row r="896" ht="15.75" customHeight="1">
      <c r="A896" s="10"/>
      <c r="M896" s="75"/>
    </row>
    <row r="897" ht="15.75" customHeight="1">
      <c r="A897" s="10"/>
      <c r="M897" s="75"/>
    </row>
    <row r="898" ht="15.75" customHeight="1">
      <c r="A898" s="10"/>
      <c r="M898" s="75"/>
    </row>
    <row r="899" ht="15.75" customHeight="1">
      <c r="A899" s="10"/>
      <c r="M899" s="75"/>
    </row>
    <row r="900" ht="15.75" customHeight="1">
      <c r="A900" s="10"/>
      <c r="M900" s="75"/>
    </row>
    <row r="901" ht="15.75" customHeight="1">
      <c r="A901" s="10"/>
      <c r="M901" s="75"/>
    </row>
    <row r="902" ht="15.75" customHeight="1">
      <c r="A902" s="10"/>
      <c r="M902" s="75"/>
    </row>
    <row r="903" ht="15.75" customHeight="1">
      <c r="A903" s="10"/>
      <c r="M903" s="75"/>
    </row>
    <row r="904" ht="15.75" customHeight="1">
      <c r="A904" s="10"/>
      <c r="M904" s="75"/>
    </row>
    <row r="905" ht="15.75" customHeight="1">
      <c r="A905" s="10"/>
      <c r="M905" s="75"/>
    </row>
    <row r="906" ht="15.75" customHeight="1">
      <c r="A906" s="10"/>
      <c r="M906" s="75"/>
    </row>
    <row r="907" ht="15.75" customHeight="1">
      <c r="A907" s="10"/>
      <c r="M907" s="75"/>
    </row>
    <row r="908" ht="15.75" customHeight="1">
      <c r="A908" s="10"/>
      <c r="M908" s="75"/>
    </row>
    <row r="909" ht="15.75" customHeight="1">
      <c r="A909" s="10"/>
      <c r="M909" s="75"/>
    </row>
    <row r="910" ht="15.75" customHeight="1">
      <c r="A910" s="10"/>
      <c r="M910" s="75"/>
    </row>
    <row r="911" ht="15.75" customHeight="1">
      <c r="A911" s="10"/>
      <c r="M911" s="75"/>
    </row>
    <row r="912" ht="15.75" customHeight="1">
      <c r="A912" s="10"/>
      <c r="M912" s="75"/>
    </row>
    <row r="913" ht="15.75" customHeight="1">
      <c r="A913" s="10"/>
      <c r="M913" s="75"/>
    </row>
    <row r="914" ht="15.75" customHeight="1">
      <c r="A914" s="10"/>
      <c r="M914" s="75"/>
    </row>
    <row r="915" ht="15.75" customHeight="1">
      <c r="A915" s="10"/>
      <c r="M915" s="75"/>
    </row>
    <row r="916" ht="15.75" customHeight="1">
      <c r="A916" s="10"/>
      <c r="M916" s="75"/>
    </row>
    <row r="917" ht="15.75" customHeight="1">
      <c r="A917" s="10"/>
      <c r="M917" s="75"/>
    </row>
    <row r="918" ht="15.75" customHeight="1">
      <c r="A918" s="10"/>
      <c r="M918" s="75"/>
    </row>
    <row r="919" ht="15.75" customHeight="1">
      <c r="A919" s="10"/>
      <c r="M919" s="75"/>
    </row>
    <row r="920" ht="15.75" customHeight="1">
      <c r="A920" s="10"/>
      <c r="M920" s="75"/>
    </row>
    <row r="921" ht="15.75" customHeight="1">
      <c r="A921" s="10"/>
      <c r="M921" s="75"/>
    </row>
    <row r="922" ht="15.75" customHeight="1">
      <c r="A922" s="10"/>
      <c r="M922" s="75"/>
    </row>
    <row r="923" ht="15.75" customHeight="1">
      <c r="A923" s="10"/>
      <c r="M923" s="75"/>
    </row>
    <row r="924" ht="15.75" customHeight="1">
      <c r="A924" s="10"/>
      <c r="M924" s="75"/>
    </row>
    <row r="925" ht="15.75" customHeight="1">
      <c r="A925" s="10"/>
      <c r="M925" s="75"/>
    </row>
    <row r="926" ht="15.75" customHeight="1">
      <c r="A926" s="10"/>
      <c r="M926" s="75"/>
    </row>
    <row r="927" ht="15.75" customHeight="1">
      <c r="A927" s="10"/>
      <c r="M927" s="75"/>
    </row>
    <row r="928" ht="15.75" customHeight="1">
      <c r="A928" s="10"/>
      <c r="M928" s="75"/>
    </row>
    <row r="929" ht="15.75" customHeight="1">
      <c r="A929" s="10"/>
      <c r="M929" s="75"/>
    </row>
    <row r="930" ht="15.75" customHeight="1">
      <c r="A930" s="10"/>
      <c r="M930" s="75"/>
    </row>
    <row r="931" ht="15.75" customHeight="1">
      <c r="A931" s="10"/>
      <c r="M931" s="75"/>
    </row>
    <row r="932" ht="15.75" customHeight="1">
      <c r="A932" s="10"/>
      <c r="M932" s="75"/>
    </row>
    <row r="933" ht="15.75" customHeight="1">
      <c r="A933" s="10"/>
      <c r="M933" s="75"/>
    </row>
    <row r="934" ht="15.75" customHeight="1">
      <c r="A934" s="10"/>
      <c r="M934" s="75"/>
    </row>
    <row r="935" ht="15.75" customHeight="1">
      <c r="A935" s="10"/>
      <c r="M935" s="75"/>
    </row>
    <row r="936" ht="15.75" customHeight="1">
      <c r="A936" s="10"/>
      <c r="M936" s="75"/>
    </row>
    <row r="937" ht="15.75" customHeight="1">
      <c r="A937" s="10"/>
      <c r="M937" s="75"/>
    </row>
    <row r="938" ht="15.75" customHeight="1">
      <c r="A938" s="10"/>
      <c r="M938" s="75"/>
    </row>
    <row r="939" ht="15.75" customHeight="1">
      <c r="A939" s="10"/>
      <c r="M939" s="75"/>
    </row>
    <row r="940" ht="15.75" customHeight="1">
      <c r="A940" s="10"/>
      <c r="M940" s="75"/>
    </row>
    <row r="941" ht="15.75" customHeight="1">
      <c r="A941" s="10"/>
      <c r="M941" s="75"/>
    </row>
    <row r="942" ht="15.75" customHeight="1">
      <c r="A942" s="10"/>
      <c r="M942" s="75"/>
    </row>
    <row r="943" ht="15.75" customHeight="1">
      <c r="A943" s="10"/>
      <c r="M943" s="75"/>
    </row>
    <row r="944" ht="15.75" customHeight="1">
      <c r="A944" s="10"/>
      <c r="M944" s="75"/>
    </row>
    <row r="945" ht="15.75" customHeight="1">
      <c r="A945" s="10"/>
      <c r="M945" s="75"/>
    </row>
    <row r="946" ht="15.75" customHeight="1">
      <c r="A946" s="10"/>
      <c r="M946" s="75"/>
    </row>
    <row r="947" ht="15.75" customHeight="1">
      <c r="A947" s="10"/>
      <c r="M947" s="75"/>
    </row>
    <row r="948" ht="15.75" customHeight="1">
      <c r="A948" s="10"/>
      <c r="M948" s="75"/>
    </row>
    <row r="949" ht="15.75" customHeight="1">
      <c r="A949" s="10"/>
      <c r="M949" s="75"/>
    </row>
    <row r="950" ht="15.75" customHeight="1">
      <c r="A950" s="10"/>
      <c r="M950" s="75"/>
    </row>
    <row r="951" ht="15.75" customHeight="1">
      <c r="A951" s="10"/>
      <c r="M951" s="75"/>
    </row>
    <row r="952" ht="15.75" customHeight="1">
      <c r="A952" s="10"/>
      <c r="M952" s="75"/>
    </row>
    <row r="953" ht="15.75" customHeight="1">
      <c r="A953" s="10"/>
      <c r="M953" s="75"/>
    </row>
    <row r="954" ht="15.75" customHeight="1">
      <c r="A954" s="10"/>
      <c r="M954" s="75"/>
    </row>
    <row r="955" ht="15.75" customHeight="1">
      <c r="A955" s="10"/>
      <c r="M955" s="75"/>
    </row>
    <row r="956" ht="15.75" customHeight="1">
      <c r="A956" s="10"/>
      <c r="M956" s="75"/>
    </row>
    <row r="957" ht="15.75" customHeight="1">
      <c r="A957" s="10"/>
      <c r="M957" s="75"/>
    </row>
    <row r="958" ht="15.75" customHeight="1">
      <c r="A958" s="10"/>
      <c r="M958" s="75"/>
    </row>
    <row r="959" ht="15.75" customHeight="1">
      <c r="A959" s="10"/>
      <c r="M959" s="75"/>
    </row>
    <row r="960" ht="15.75" customHeight="1">
      <c r="A960" s="10"/>
      <c r="M960" s="75"/>
    </row>
    <row r="961" ht="15.75" customHeight="1">
      <c r="A961" s="10"/>
      <c r="M961" s="75"/>
    </row>
    <row r="962" ht="15.75" customHeight="1">
      <c r="A962" s="10"/>
      <c r="M962" s="75"/>
    </row>
    <row r="963" ht="15.75" customHeight="1">
      <c r="A963" s="10"/>
      <c r="M963" s="75"/>
    </row>
    <row r="964" ht="15.75" customHeight="1">
      <c r="A964" s="10"/>
      <c r="M964" s="75"/>
    </row>
    <row r="965" ht="15.75" customHeight="1">
      <c r="A965" s="10"/>
      <c r="M965" s="75"/>
    </row>
    <row r="966" ht="15.75" customHeight="1">
      <c r="A966" s="10"/>
      <c r="M966" s="75"/>
    </row>
    <row r="967" ht="15.75" customHeight="1">
      <c r="A967" s="10"/>
      <c r="M967" s="75"/>
    </row>
    <row r="968" ht="15.75" customHeight="1">
      <c r="A968" s="10"/>
      <c r="M968" s="75"/>
    </row>
    <row r="969" ht="15.75" customHeight="1">
      <c r="A969" s="10"/>
      <c r="M969" s="75"/>
    </row>
    <row r="970" ht="15.75" customHeight="1">
      <c r="A970" s="10"/>
      <c r="M970" s="75"/>
    </row>
    <row r="971" ht="15.75" customHeight="1">
      <c r="A971" s="10"/>
      <c r="M971" s="75"/>
    </row>
    <row r="972" ht="15.75" customHeight="1">
      <c r="A972" s="10"/>
      <c r="M972" s="75"/>
    </row>
    <row r="973" ht="15.75" customHeight="1">
      <c r="A973" s="10"/>
      <c r="M973" s="75"/>
    </row>
    <row r="974" ht="15.75" customHeight="1">
      <c r="A974" s="10"/>
      <c r="M974" s="75"/>
    </row>
    <row r="975" ht="15.75" customHeight="1">
      <c r="A975" s="10"/>
      <c r="M975" s="75"/>
    </row>
    <row r="976" ht="15.75" customHeight="1">
      <c r="A976" s="10"/>
      <c r="M976" s="75"/>
    </row>
    <row r="977" ht="15.75" customHeight="1">
      <c r="A977" s="10"/>
      <c r="M977" s="75"/>
    </row>
    <row r="978" ht="15.75" customHeight="1">
      <c r="A978" s="10"/>
      <c r="M978" s="75"/>
    </row>
    <row r="979" ht="15.75" customHeight="1">
      <c r="A979" s="10"/>
      <c r="M979" s="75"/>
    </row>
    <row r="980" ht="15.75" customHeight="1">
      <c r="A980" s="10"/>
      <c r="M980" s="75"/>
    </row>
    <row r="981" ht="15.75" customHeight="1">
      <c r="A981" s="10"/>
      <c r="M981" s="75"/>
    </row>
    <row r="982" ht="15.75" customHeight="1">
      <c r="A982" s="10"/>
      <c r="M982" s="75"/>
    </row>
    <row r="983" ht="15.75" customHeight="1">
      <c r="A983" s="10"/>
      <c r="M983" s="75"/>
    </row>
    <row r="984" ht="15.75" customHeight="1">
      <c r="A984" s="10"/>
      <c r="M984" s="75"/>
    </row>
    <row r="985" ht="15.75" customHeight="1">
      <c r="A985" s="10"/>
      <c r="M985" s="75"/>
    </row>
    <row r="986" ht="15.75" customHeight="1">
      <c r="A986" s="10"/>
      <c r="M986" s="75"/>
    </row>
    <row r="987" ht="15.75" customHeight="1">
      <c r="A987" s="10"/>
      <c r="M987" s="75"/>
    </row>
    <row r="988" ht="15.75" customHeight="1">
      <c r="A988" s="10"/>
      <c r="M988" s="75"/>
    </row>
    <row r="989" ht="15.75" customHeight="1">
      <c r="A989" s="10"/>
      <c r="M989" s="75"/>
    </row>
    <row r="990" ht="15.75" customHeight="1">
      <c r="A990" s="10"/>
      <c r="M990" s="75"/>
    </row>
    <row r="991" ht="15.75" customHeight="1">
      <c r="A991" s="10"/>
      <c r="M991" s="75"/>
    </row>
    <row r="992" ht="15.75" customHeight="1">
      <c r="A992" s="10"/>
      <c r="M992" s="75"/>
    </row>
    <row r="993" ht="15.75" customHeight="1">
      <c r="A993" s="10"/>
      <c r="M993" s="75"/>
    </row>
    <row r="994" ht="15.75" customHeight="1">
      <c r="A994" s="10"/>
      <c r="M994" s="75"/>
    </row>
    <row r="995" ht="15.75" customHeight="1">
      <c r="A995" s="10"/>
      <c r="M995" s="75"/>
    </row>
    <row r="996" ht="15.75" customHeight="1">
      <c r="A996" s="10"/>
      <c r="M996" s="75"/>
    </row>
    <row r="997" ht="15.75" customHeight="1">
      <c r="A997" s="10"/>
      <c r="M997" s="75"/>
    </row>
    <row r="998" ht="15.75" customHeight="1">
      <c r="A998" s="10"/>
      <c r="M998" s="75"/>
    </row>
    <row r="999" ht="15.75" customHeight="1">
      <c r="A999" s="10"/>
      <c r="M999" s="75"/>
    </row>
    <row r="1000" ht="15.75" customHeight="1">
      <c r="A1000" s="10"/>
      <c r="M1000" s="75"/>
    </row>
  </sheetData>
  <mergeCells count="47">
    <mergeCell ref="K4:K5"/>
    <mergeCell ref="K6:K7"/>
    <mergeCell ref="K8:K9"/>
    <mergeCell ref="M8:M9"/>
    <mergeCell ref="K10:K11"/>
    <mergeCell ref="M10:M11"/>
    <mergeCell ref="K12:K13"/>
    <mergeCell ref="M12:M13"/>
    <mergeCell ref="B1:K1"/>
    <mergeCell ref="C3:E3"/>
    <mergeCell ref="B4:B5"/>
    <mergeCell ref="C4:E5"/>
    <mergeCell ref="M4:M5"/>
    <mergeCell ref="C6:E7"/>
    <mergeCell ref="M6:M7"/>
    <mergeCell ref="B6:B7"/>
    <mergeCell ref="B8:B9"/>
    <mergeCell ref="C8:E9"/>
    <mergeCell ref="B10:B11"/>
    <mergeCell ref="C10:E11"/>
    <mergeCell ref="B12:B13"/>
    <mergeCell ref="C12:E13"/>
    <mergeCell ref="C22:E22"/>
    <mergeCell ref="C23:E23"/>
    <mergeCell ref="C26:E26"/>
    <mergeCell ref="C27:E27"/>
    <mergeCell ref="C30:E30"/>
    <mergeCell ref="C31:E31"/>
    <mergeCell ref="C34:E34"/>
    <mergeCell ref="C35:E35"/>
    <mergeCell ref="B17:K17"/>
    <mergeCell ref="C18:E18"/>
    <mergeCell ref="H18:J18"/>
    <mergeCell ref="C19:E19"/>
    <mergeCell ref="H19:J19"/>
    <mergeCell ref="B21:K21"/>
    <mergeCell ref="H22:J22"/>
    <mergeCell ref="H31:J31"/>
    <mergeCell ref="H34:J34"/>
    <mergeCell ref="H35:J35"/>
    <mergeCell ref="H23:J23"/>
    <mergeCell ref="B25:K25"/>
    <mergeCell ref="H26:J26"/>
    <mergeCell ref="H27:J27"/>
    <mergeCell ref="B29:K29"/>
    <mergeCell ref="H30:J30"/>
    <mergeCell ref="B33:K33"/>
  </mergeCells>
  <printOptions/>
  <pageMargins bottom="0.75" footer="0.0" header="0.0" left="0.25" right="0.25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14" width="10.29"/>
    <col customWidth="1" min="15" max="26" width="8.71"/>
  </cols>
  <sheetData>
    <row r="1">
      <c r="A1" s="10"/>
      <c r="B1" s="11" t="s">
        <v>83</v>
      </c>
    </row>
    <row r="2">
      <c r="A2" s="10"/>
    </row>
    <row r="3">
      <c r="A3" s="10"/>
      <c r="B3" s="12"/>
      <c r="C3" s="13" t="s">
        <v>60</v>
      </c>
      <c r="D3" s="14"/>
      <c r="E3" s="15"/>
      <c r="F3" s="16">
        <v>1.0</v>
      </c>
      <c r="G3" s="16">
        <v>2.0</v>
      </c>
      <c r="H3" s="16">
        <v>3.0</v>
      </c>
      <c r="I3" s="17">
        <v>4.0</v>
      </c>
      <c r="J3" s="17">
        <v>5.0</v>
      </c>
      <c r="K3" s="17">
        <v>6.0</v>
      </c>
      <c r="L3" s="18" t="s">
        <v>61</v>
      </c>
      <c r="M3" s="16" t="s">
        <v>62</v>
      </c>
      <c r="N3" s="19" t="s">
        <v>63</v>
      </c>
    </row>
    <row r="4">
      <c r="A4" s="10"/>
      <c r="B4" s="12">
        <v>1.0</v>
      </c>
      <c r="C4" s="20" t="s">
        <v>84</v>
      </c>
      <c r="D4" s="21"/>
      <c r="E4" s="22"/>
      <c r="F4" s="23" t="s">
        <v>65</v>
      </c>
      <c r="G4" s="24" t="str">
        <f t="array" ref="G4">INDIRECT(ADDRESS(27,6))&amp;":"&amp;INDIRECT(ADDRESS(27,7))</f>
        <v>12:6</v>
      </c>
      <c r="H4" s="24" t="str">
        <f t="array" ref="H4">INDIRECT(ADDRESS(31,7))&amp;":"&amp;INDIRECT(ADDRESS(31,6))</f>
        <v>1:13</v>
      </c>
      <c r="I4" s="24" t="str">
        <f t="array" ref="I4">INDIRECT(ADDRESS(36,6))&amp;":"&amp;INDIRECT(ADDRESS(36,7))</f>
        <v>8:6</v>
      </c>
      <c r="J4" s="24" t="str">
        <f t="array" ref="J4">INDIRECT(ADDRESS(42,7))&amp;":"&amp;INDIRECT(ADDRESS(42,6))</f>
        <v>11:4</v>
      </c>
      <c r="K4" s="25" t="str">
        <f t="array" ref="K4">INDIRECT(ADDRESS(20,6))&amp;":"&amp;INDIRECT(ADDRESS(20,7))</f>
        <v>12:7</v>
      </c>
      <c r="L4" s="26">
        <f>IF(COUNT(F5:K5)=0,"",COUNTIF(F5:K5,"&gt;0")+0.5*COUNTIF(F5:K5,0))</f>
        <v>4</v>
      </c>
      <c r="M4" s="27"/>
      <c r="N4" s="28">
        <v>2.0</v>
      </c>
    </row>
    <row r="5">
      <c r="A5" s="10"/>
      <c r="B5" s="29"/>
      <c r="C5" s="30"/>
      <c r="D5" s="31"/>
      <c r="E5" s="32"/>
      <c r="F5" s="33" t="s">
        <v>65</v>
      </c>
      <c r="G5" s="34">
        <f t="array" ref="G5">IF(LEN(INDIRECT(ADDRESS(ROW()-1, COLUMN())))=1,"",INDIRECT(ADDRESS(27,6))-INDIRECT(ADDRESS(27,7)))</f>
        <v>6</v>
      </c>
      <c r="H5" s="34">
        <f t="array" ref="H5">IF(LEN(INDIRECT(ADDRESS(ROW()-1, COLUMN())))=1,"",INDIRECT(ADDRESS(31,7))-INDIRECT(ADDRESS(31,6)))</f>
        <v>-12</v>
      </c>
      <c r="I5" s="34">
        <f t="array" ref="I5">IF(LEN(INDIRECT(ADDRESS(ROW()-1, COLUMN())))=1,"",INDIRECT(ADDRESS(36,6))-INDIRECT(ADDRESS(36,7)))</f>
        <v>2</v>
      </c>
      <c r="J5" s="34">
        <f t="array" ref="J5">IF(LEN(INDIRECT(ADDRESS(ROW()-1, COLUMN())))=1,"",INDIRECT(ADDRESS(42,7))-INDIRECT(ADDRESS(42,6)))</f>
        <v>7</v>
      </c>
      <c r="K5" s="35">
        <f t="array" ref="K5">IF(LEN(INDIRECT(ADDRESS(ROW()-1, COLUMN())))=1,"",INDIRECT(ADDRESS(20,6))-INDIRECT(ADDRESS(20,7)))</f>
        <v>5</v>
      </c>
      <c r="L5" s="31"/>
      <c r="M5" s="34">
        <f>IF(COUNT(F5:K5)=0,"",SUM(F5:K5))</f>
        <v>8</v>
      </c>
      <c r="N5" s="36"/>
    </row>
    <row r="6">
      <c r="A6" s="10"/>
      <c r="B6" s="37">
        <v>2.0</v>
      </c>
      <c r="C6" s="38" t="s">
        <v>85</v>
      </c>
      <c r="D6" s="39"/>
      <c r="E6" s="40"/>
      <c r="F6" s="41" t="str">
        <f t="array" ref="F6">INDIRECT(ADDRESS(27,7))&amp;":"&amp;INDIRECT(ADDRESS(27,6))</f>
        <v>6:12</v>
      </c>
      <c r="G6" s="42" t="s">
        <v>65</v>
      </c>
      <c r="H6" s="43" t="str">
        <f t="array" ref="H6">INDIRECT(ADDRESS(37,6))&amp;":"&amp;INDIRECT(ADDRESS(37,7))</f>
        <v>11:12</v>
      </c>
      <c r="I6" s="43" t="str">
        <f t="array" ref="I6">INDIRECT(ADDRESS(41,7))&amp;":"&amp;INDIRECT(ADDRESS(41,6))</f>
        <v>13:7</v>
      </c>
      <c r="J6" s="43" t="str">
        <f t="array" ref="J6">INDIRECT(ADDRESS(21,6))&amp;":"&amp;INDIRECT(ADDRESS(21,7))</f>
        <v>2:13</v>
      </c>
      <c r="K6" s="44" t="str">
        <f t="array" ref="K6">INDIRECT(ADDRESS(30,6))&amp;":"&amp;INDIRECT(ADDRESS(30,7))</f>
        <v>13:5</v>
      </c>
      <c r="L6" s="45">
        <f>IF(COUNT(F7:K7)=0,"",COUNTIF(F7:K7,"&gt;0")+0.5*COUNTIF(F7:K7,0))</f>
        <v>2</v>
      </c>
      <c r="M6" s="34"/>
      <c r="N6" s="46">
        <v>4.0</v>
      </c>
    </row>
    <row r="7">
      <c r="A7" s="10"/>
      <c r="B7" s="29"/>
      <c r="C7" s="30"/>
      <c r="D7" s="31"/>
      <c r="E7" s="32"/>
      <c r="F7" s="47">
        <f t="array" ref="F7">IF(LEN(INDIRECT(ADDRESS(ROW()-1, COLUMN())))=1,"",INDIRECT(ADDRESS(27,7))-INDIRECT(ADDRESS(27,6)))</f>
        <v>-6</v>
      </c>
      <c r="G7" s="48" t="s">
        <v>65</v>
      </c>
      <c r="H7" s="34">
        <f t="array" ref="H7">IF(LEN(INDIRECT(ADDRESS(ROW()-1, COLUMN())))=1,"",INDIRECT(ADDRESS(37,6))-INDIRECT(ADDRESS(37,7)))</f>
        <v>-1</v>
      </c>
      <c r="I7" s="34">
        <f t="array" ref="I7">IF(LEN(INDIRECT(ADDRESS(ROW()-1, COLUMN())))=1,"",INDIRECT(ADDRESS(41,7))-INDIRECT(ADDRESS(41,6)))</f>
        <v>6</v>
      </c>
      <c r="J7" s="34">
        <f t="array" ref="J7">IF(LEN(INDIRECT(ADDRESS(ROW()-1, COLUMN())))=1,"",INDIRECT(ADDRESS(21,6))-INDIRECT(ADDRESS(21,7)))</f>
        <v>-11</v>
      </c>
      <c r="K7" s="35">
        <f t="array" ref="K7">IF(LEN(INDIRECT(ADDRESS(ROW()-1, COLUMN())))=1,"",INDIRECT(ADDRESS(30,6))-INDIRECT(ADDRESS(30,7)))</f>
        <v>8</v>
      </c>
      <c r="L7" s="31"/>
      <c r="M7" s="34">
        <f>IF(COUNT(F7:K7)=0,"",SUM(F7:K7))</f>
        <v>-4</v>
      </c>
      <c r="N7" s="36"/>
    </row>
    <row r="8">
      <c r="A8" s="10"/>
      <c r="B8" s="37">
        <v>3.0</v>
      </c>
      <c r="C8" s="49" t="s">
        <v>86</v>
      </c>
      <c r="D8" s="39"/>
      <c r="E8" s="40"/>
      <c r="F8" s="41" t="str">
        <f t="array" ref="F8">INDIRECT(ADDRESS(31,6))&amp;":"&amp;INDIRECT(ADDRESS(31,7))</f>
        <v>13:1</v>
      </c>
      <c r="G8" s="43" t="str">
        <f t="array" ref="G8">INDIRECT(ADDRESS(37,7))&amp;":"&amp;INDIRECT(ADDRESS(37,6))</f>
        <v>12:11</v>
      </c>
      <c r="H8" s="42" t="s">
        <v>65</v>
      </c>
      <c r="I8" s="43" t="str">
        <f t="array" ref="I8">INDIRECT(ADDRESS(22,6))&amp;":"&amp;INDIRECT(ADDRESS(22,7))</f>
        <v>8:7</v>
      </c>
      <c r="J8" s="43" t="str">
        <f t="array" ref="J8">INDIRECT(ADDRESS(26,7))&amp;":"&amp;INDIRECT(ADDRESS(26,6))</f>
        <v>13:2</v>
      </c>
      <c r="K8" s="44" t="str">
        <f t="array" ref="K8">INDIRECT(ADDRESS(40,6))&amp;":"&amp;INDIRECT(ADDRESS(40,7))</f>
        <v>13:1</v>
      </c>
      <c r="L8" s="45">
        <f>IF(COUNT(F9:K9)=0,"",COUNTIF(F9:K9,"&gt;0")+0.5*COUNTIF(F9:K9,0))</f>
        <v>5</v>
      </c>
      <c r="M8" s="34"/>
      <c r="N8" s="46">
        <v>1.0</v>
      </c>
    </row>
    <row r="9">
      <c r="A9" s="10"/>
      <c r="B9" s="29"/>
      <c r="C9" s="30"/>
      <c r="D9" s="31"/>
      <c r="E9" s="32"/>
      <c r="F9" s="47">
        <f t="array" ref="F9">IF(LEN(INDIRECT(ADDRESS(ROW()-1, COLUMN())))=1,"",INDIRECT(ADDRESS(31,6))-INDIRECT(ADDRESS(31,7)))</f>
        <v>12</v>
      </c>
      <c r="G9" s="34">
        <f t="array" ref="G9">IF(LEN(INDIRECT(ADDRESS(ROW()-1, COLUMN())))=1,"",INDIRECT(ADDRESS(37,7))-INDIRECT(ADDRESS(37,6)))</f>
        <v>1</v>
      </c>
      <c r="H9" s="48" t="s">
        <v>65</v>
      </c>
      <c r="I9" s="34">
        <f t="array" ref="I9">IF(LEN(INDIRECT(ADDRESS(ROW()-1, COLUMN())))=1,"",INDIRECT(ADDRESS(22,6))-INDIRECT(ADDRESS(22,7)))</f>
        <v>1</v>
      </c>
      <c r="J9" s="34">
        <f t="array" ref="J9">IF(LEN(INDIRECT(ADDRESS(ROW()-1, COLUMN())))=1,"",INDIRECT(ADDRESS(26,7))-INDIRECT(ADDRESS(26,6)))</f>
        <v>11</v>
      </c>
      <c r="K9" s="35">
        <f t="array" ref="K9">IF(LEN(INDIRECT(ADDRESS(ROW()-1, COLUMN())))=1,"",INDIRECT(ADDRESS(40,6))-INDIRECT(ADDRESS(40,7)))</f>
        <v>12</v>
      </c>
      <c r="L9" s="31"/>
      <c r="M9" s="34">
        <f>IF(COUNT(F9:K9)=0,"",SUM(F9:K9))</f>
        <v>37</v>
      </c>
      <c r="N9" s="36"/>
    </row>
    <row r="10">
      <c r="A10" s="10"/>
      <c r="B10" s="37">
        <v>4.0</v>
      </c>
      <c r="C10" s="50" t="s">
        <v>87</v>
      </c>
      <c r="D10" s="39"/>
      <c r="E10" s="40"/>
      <c r="F10" s="41" t="str">
        <f t="array" ref="F10">INDIRECT(ADDRESS(36,7))&amp;":"&amp;INDIRECT(ADDRESS(36,6))</f>
        <v>6:8</v>
      </c>
      <c r="G10" s="43" t="str">
        <f t="array" ref="G10">INDIRECT(ADDRESS(41,6))&amp;":"&amp;INDIRECT(ADDRESS(41,7))</f>
        <v>7:13</v>
      </c>
      <c r="H10" s="43" t="str">
        <f t="array" ref="H10">INDIRECT(ADDRESS(22,7))&amp;":"&amp;INDIRECT(ADDRESS(22,6))</f>
        <v>7:8</v>
      </c>
      <c r="I10" s="42" t="s">
        <v>65</v>
      </c>
      <c r="J10" s="43" t="str">
        <f t="array" ref="J10">INDIRECT(ADDRESS(32,6))&amp;":"&amp;INDIRECT(ADDRESS(32,7))</f>
        <v>10:12</v>
      </c>
      <c r="K10" s="44" t="str">
        <f t="array" ref="K10">INDIRECT(ADDRESS(25,7))&amp;":"&amp;INDIRECT(ADDRESS(25,6))</f>
        <v>7:13</v>
      </c>
      <c r="L10" s="45">
        <f>IF(COUNT(F11:K11)=0,"",COUNTIF(F11:K11,"&gt;0")+0.5*COUNTIF(F11:K11,0))</f>
        <v>0</v>
      </c>
      <c r="M10" s="34"/>
      <c r="N10" s="46">
        <v>6.0</v>
      </c>
    </row>
    <row r="11">
      <c r="A11" s="10"/>
      <c r="B11" s="29"/>
      <c r="C11" s="30"/>
      <c r="D11" s="31"/>
      <c r="E11" s="32"/>
      <c r="F11" s="47">
        <f t="array" ref="F11">IF(LEN(INDIRECT(ADDRESS(ROW()-1, COLUMN())))=1,"",INDIRECT(ADDRESS(36,7))-INDIRECT(ADDRESS(36,6)))</f>
        <v>-2</v>
      </c>
      <c r="G11" s="34">
        <f t="array" ref="G11">IF(LEN(INDIRECT(ADDRESS(ROW()-1, COLUMN())))=1,"",INDIRECT(ADDRESS(41,6))-INDIRECT(ADDRESS(41,7)))</f>
        <v>-6</v>
      </c>
      <c r="H11" s="34">
        <f t="array" ref="H11">IF(LEN(INDIRECT(ADDRESS(ROW()-1, COLUMN())))=1,"",INDIRECT(ADDRESS(22,7))-INDIRECT(ADDRESS(22,6)))</f>
        <v>-1</v>
      </c>
      <c r="I11" s="48" t="s">
        <v>65</v>
      </c>
      <c r="J11" s="34">
        <f t="array" ref="J11">IF(LEN(INDIRECT(ADDRESS(ROW()-1, COLUMN())))=1,"",INDIRECT(ADDRESS(32,6))-INDIRECT(ADDRESS(32,7)))</f>
        <v>-2</v>
      </c>
      <c r="K11" s="35">
        <f t="array" ref="K11">IF(LEN(INDIRECT(ADDRESS(ROW()-1, COLUMN())))=1,"",INDIRECT(ADDRESS(25,7))-INDIRECT(ADDRESS(25,6)))</f>
        <v>-6</v>
      </c>
      <c r="L11" s="31"/>
      <c r="M11" s="34">
        <f>IF(COUNT(F11:K11)=0,"",SUM(F11:K11))</f>
        <v>-17</v>
      </c>
      <c r="N11" s="36"/>
    </row>
    <row r="12">
      <c r="A12" s="10"/>
      <c r="B12" s="37">
        <v>5.0</v>
      </c>
      <c r="C12" s="38" t="s">
        <v>88</v>
      </c>
      <c r="D12" s="39"/>
      <c r="E12" s="40"/>
      <c r="F12" s="41" t="str">
        <f t="array" ref="F12">INDIRECT(ADDRESS(42,6))&amp;":"&amp;INDIRECT(ADDRESS(42,7))</f>
        <v>4:11</v>
      </c>
      <c r="G12" s="43" t="str">
        <f t="array" ref="G12">INDIRECT(ADDRESS(21,7))&amp;":"&amp;INDIRECT(ADDRESS(21,6))</f>
        <v>13:2</v>
      </c>
      <c r="H12" s="43" t="str">
        <f t="array" ref="H12">INDIRECT(ADDRESS(26,6))&amp;":"&amp;INDIRECT(ADDRESS(26,7))</f>
        <v>2:13</v>
      </c>
      <c r="I12" s="43" t="str">
        <f t="array" ref="I12">INDIRECT(ADDRESS(32,7))&amp;":"&amp;INDIRECT(ADDRESS(32,6))</f>
        <v>12:10</v>
      </c>
      <c r="J12" s="42" t="s">
        <v>65</v>
      </c>
      <c r="K12" s="44" t="str">
        <f t="array" ref="K12">INDIRECT(ADDRESS(35,7))&amp;":"&amp;INDIRECT(ADDRESS(35,6))</f>
        <v>13:4</v>
      </c>
      <c r="L12" s="45">
        <f>IF(COUNT(F13:K13)=0,"",COUNTIF(F13:K13,"&gt;0")+0.5*COUNTIF(F13:K13,0))</f>
        <v>3</v>
      </c>
      <c r="M12" s="34"/>
      <c r="N12" s="46">
        <v>3.0</v>
      </c>
    </row>
    <row r="13">
      <c r="A13" s="10"/>
      <c r="B13" s="29"/>
      <c r="C13" s="30"/>
      <c r="D13" s="31"/>
      <c r="E13" s="32"/>
      <c r="F13" s="47">
        <f t="array" ref="F13">IF(LEN(INDIRECT(ADDRESS(ROW()-1, COLUMN())))=1,"",INDIRECT(ADDRESS(42,6))-INDIRECT(ADDRESS(42,7)))</f>
        <v>-7</v>
      </c>
      <c r="G13" s="34">
        <f t="array" ref="G13">IF(LEN(INDIRECT(ADDRESS(ROW()-1, COLUMN())))=1,"",INDIRECT(ADDRESS(21,7))-INDIRECT(ADDRESS(21,6)))</f>
        <v>11</v>
      </c>
      <c r="H13" s="34">
        <f t="array" ref="H13">IF(LEN(INDIRECT(ADDRESS(ROW()-1, COLUMN())))=1,"",INDIRECT(ADDRESS(26,6))-INDIRECT(ADDRESS(26,7)))</f>
        <v>-11</v>
      </c>
      <c r="I13" s="34">
        <f t="array" ref="I13">IF(LEN(INDIRECT(ADDRESS(ROW()-1, COLUMN())))=1,"",INDIRECT(ADDRESS(32,7))-INDIRECT(ADDRESS(32,6)))</f>
        <v>2</v>
      </c>
      <c r="J13" s="48" t="s">
        <v>65</v>
      </c>
      <c r="K13" s="35">
        <f t="array" ref="K13">IF(LEN(INDIRECT(ADDRESS(ROW()-1, COLUMN())))=1,"",INDIRECT(ADDRESS(35,7))-INDIRECT(ADDRESS(35,6)))</f>
        <v>9</v>
      </c>
      <c r="L13" s="31"/>
      <c r="M13" s="34">
        <f>IF(COUNT(F13:K13)=0,"",SUM(F13:K13))</f>
        <v>4</v>
      </c>
      <c r="N13" s="36"/>
    </row>
    <row r="14">
      <c r="A14" s="10"/>
      <c r="B14" s="37">
        <v>6.0</v>
      </c>
      <c r="C14" s="50" t="s">
        <v>89</v>
      </c>
      <c r="D14" s="39"/>
      <c r="E14" s="40"/>
      <c r="F14" s="41" t="str">
        <f t="array" ref="F14">INDIRECT(ADDRESS(20,7))&amp;":"&amp;INDIRECT(ADDRESS(20,6))</f>
        <v>7:12</v>
      </c>
      <c r="G14" s="43" t="str">
        <f t="array" ref="G14">INDIRECT(ADDRESS(30,7))&amp;":"&amp;INDIRECT(ADDRESS(30,6))</f>
        <v>5:13</v>
      </c>
      <c r="H14" s="43" t="str">
        <f t="array" ref="H14">INDIRECT(ADDRESS(40,7))&amp;":"&amp;INDIRECT(ADDRESS(40,6))</f>
        <v>1:13</v>
      </c>
      <c r="I14" s="43" t="str">
        <f t="array" ref="I14">INDIRECT(ADDRESS(25,6))&amp;":"&amp;INDIRECT(ADDRESS(25,7))</f>
        <v>13:7</v>
      </c>
      <c r="J14" s="43" t="str">
        <f t="array" ref="J14">INDIRECT(ADDRESS(35,6))&amp;":"&amp;INDIRECT(ADDRESS(35,7))</f>
        <v>4:13</v>
      </c>
      <c r="K14" s="51" t="s">
        <v>65</v>
      </c>
      <c r="L14" s="45">
        <f>IF(COUNT(F15:K15)=0,"",COUNTIF(F15:K15,"&gt;0")+0.5*COUNTIF(F15:K15,0))</f>
        <v>1</v>
      </c>
      <c r="M14" s="34"/>
      <c r="N14" s="46">
        <v>5.0</v>
      </c>
    </row>
    <row r="15">
      <c r="A15" s="10"/>
      <c r="B15" s="52"/>
      <c r="C15" s="53"/>
      <c r="D15" s="54"/>
      <c r="E15" s="55"/>
      <c r="F15" s="56">
        <f t="array" ref="F15">IF(LEN(INDIRECT(ADDRESS(ROW()-1, COLUMN())))=1,"",INDIRECT(ADDRESS(20,7))-INDIRECT(ADDRESS(20,6)))</f>
        <v>-5</v>
      </c>
      <c r="G15" s="57">
        <f t="array" ref="G15">IF(LEN(INDIRECT(ADDRESS(ROW()-1, COLUMN())))=1,"",INDIRECT(ADDRESS(30,7))-INDIRECT(ADDRESS(30,6)))</f>
        <v>-8</v>
      </c>
      <c r="H15" s="57">
        <f t="array" ref="H15">IF(LEN(INDIRECT(ADDRESS(ROW()-1, COLUMN())))=1,"",INDIRECT(ADDRESS(40,7))-INDIRECT(ADDRESS(40,6)))</f>
        <v>-12</v>
      </c>
      <c r="I15" s="57">
        <f t="array" ref="I15">IF(LEN(INDIRECT(ADDRESS(ROW()-1, COLUMN())))=1,"",INDIRECT(ADDRESS(25,6))-INDIRECT(ADDRESS(25,7)))</f>
        <v>6</v>
      </c>
      <c r="J15" s="57">
        <f t="array" ref="J15">IF(LEN(INDIRECT(ADDRESS(ROW()-1, COLUMN())))=1,"",INDIRECT(ADDRESS(35,6))-INDIRECT(ADDRESS(35,7)))</f>
        <v>-9</v>
      </c>
      <c r="K15" s="58" t="s">
        <v>65</v>
      </c>
      <c r="L15" s="54"/>
      <c r="M15" s="57">
        <f>IF(COUNT(F15:K15)=0,"",SUM(F15:K15))</f>
        <v>-28</v>
      </c>
      <c r="N15" s="59"/>
    </row>
    <row r="16">
      <c r="A16" s="10"/>
    </row>
    <row r="17">
      <c r="A17" s="10"/>
    </row>
    <row r="18">
      <c r="A18" s="10"/>
    </row>
    <row r="19">
      <c r="A19" s="60"/>
      <c r="B19" s="61" t="s">
        <v>71</v>
      </c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>
      <c r="A20" s="60"/>
      <c r="B20" s="63">
        <v>1.0</v>
      </c>
      <c r="C20" s="64" t="str">
        <f t="shared" ref="C20:C22" si="1">IF(ISBLANK(INDIRECT(ADDRESS(B20*2+2,3))),"",INDIRECT(ADDRESS(B20*2+2,3)))</f>
        <v>Коппа, Кирменская </v>
      </c>
      <c r="D20" s="31"/>
      <c r="E20" s="32"/>
      <c r="F20" s="65">
        <v>12.0</v>
      </c>
      <c r="G20" s="66">
        <v>7.0</v>
      </c>
      <c r="H20" s="67" t="str">
        <f t="shared" ref="H20:H22" si="2">IF(ISBLANK(INDIRECT(ADDRESS(K20*2+2,3))),"",INDIRECT(ADDRESS(K20*2+2,3)))</f>
        <v>Дурынчева, Шаматава</v>
      </c>
      <c r="I20" s="31"/>
      <c r="J20" s="31"/>
      <c r="K20" s="63">
        <v>6.0</v>
      </c>
      <c r="L20" s="68" t="s">
        <v>72</v>
      </c>
      <c r="M20" s="61">
        <v>1.0</v>
      </c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15.75" customHeight="1">
      <c r="A21" s="60"/>
      <c r="B21" s="63">
        <v>2.0</v>
      </c>
      <c r="C21" s="64" t="str">
        <f t="shared" si="1"/>
        <v>Павлова, Бублик</v>
      </c>
      <c r="D21" s="31"/>
      <c r="E21" s="32"/>
      <c r="F21" s="65">
        <v>2.0</v>
      </c>
      <c r="G21" s="66">
        <v>13.0</v>
      </c>
      <c r="H21" s="67" t="str">
        <f t="shared" si="2"/>
        <v>Агапова, Тюрина</v>
      </c>
      <c r="I21" s="31"/>
      <c r="J21" s="31"/>
      <c r="K21" s="63">
        <v>5.0</v>
      </c>
      <c r="L21" s="68" t="s">
        <v>72</v>
      </c>
      <c r="M21" s="61">
        <v>2.0</v>
      </c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15.75" customHeight="1">
      <c r="A22" s="60"/>
      <c r="B22" s="63">
        <v>3.0</v>
      </c>
      <c r="C22" s="64" t="str">
        <f t="shared" si="1"/>
        <v>Бирюкова, Полякова</v>
      </c>
      <c r="D22" s="31"/>
      <c r="E22" s="32"/>
      <c r="F22" s="65">
        <v>8.0</v>
      </c>
      <c r="G22" s="66">
        <v>7.0</v>
      </c>
      <c r="H22" s="67" t="str">
        <f t="shared" si="2"/>
        <v>Березнеговская, Скляр</v>
      </c>
      <c r="I22" s="31"/>
      <c r="J22" s="31"/>
      <c r="K22" s="63">
        <v>4.0</v>
      </c>
      <c r="L22" s="68" t="s">
        <v>72</v>
      </c>
      <c r="M22" s="61">
        <v>3.0</v>
      </c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15.75" customHeight="1">
      <c r="A23" s="60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9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15.75" customHeight="1">
      <c r="A24" s="60"/>
      <c r="B24" s="61" t="s">
        <v>73</v>
      </c>
      <c r="L24" s="62"/>
      <c r="M24" s="69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60"/>
      <c r="B25" s="63">
        <v>6.0</v>
      </c>
      <c r="C25" s="64" t="str">
        <f t="shared" ref="C25:C27" si="3">IF(ISBLANK(INDIRECT(ADDRESS(B25*2+2,3))),"",INDIRECT(ADDRESS(B25*2+2,3)))</f>
        <v>Дурынчева, Шаматава</v>
      </c>
      <c r="D25" s="31"/>
      <c r="E25" s="32"/>
      <c r="F25" s="65">
        <v>13.0</v>
      </c>
      <c r="G25" s="66">
        <v>7.0</v>
      </c>
      <c r="H25" s="67" t="str">
        <f t="shared" ref="H25:H27" si="4">IF(ISBLANK(INDIRECT(ADDRESS(K25*2+2,3))),"",INDIRECT(ADDRESS(K25*2+2,3)))</f>
        <v>Березнеговская, Скляр</v>
      </c>
      <c r="I25" s="31"/>
      <c r="J25" s="31"/>
      <c r="K25" s="63">
        <v>4.0</v>
      </c>
      <c r="L25" s="68" t="s">
        <v>72</v>
      </c>
      <c r="M25" s="61">
        <v>4.0</v>
      </c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15.75" customHeight="1">
      <c r="A26" s="60"/>
      <c r="B26" s="63">
        <v>5.0</v>
      </c>
      <c r="C26" s="64" t="str">
        <f t="shared" si="3"/>
        <v>Агапова, Тюрина</v>
      </c>
      <c r="D26" s="31"/>
      <c r="E26" s="32"/>
      <c r="F26" s="65">
        <v>2.0</v>
      </c>
      <c r="G26" s="66">
        <v>13.0</v>
      </c>
      <c r="H26" s="67" t="str">
        <f t="shared" si="4"/>
        <v>Бирюкова, Полякова</v>
      </c>
      <c r="I26" s="31"/>
      <c r="J26" s="31"/>
      <c r="K26" s="63">
        <v>3.0</v>
      </c>
      <c r="L26" s="68" t="s">
        <v>72</v>
      </c>
      <c r="M26" s="61">
        <v>5.0</v>
      </c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15.75" customHeight="1">
      <c r="A27" s="60"/>
      <c r="B27" s="63">
        <v>1.0</v>
      </c>
      <c r="C27" s="64" t="str">
        <f t="shared" si="3"/>
        <v>Коппа, Кирменская </v>
      </c>
      <c r="D27" s="31"/>
      <c r="E27" s="32"/>
      <c r="F27" s="65">
        <v>12.0</v>
      </c>
      <c r="G27" s="66">
        <v>6.0</v>
      </c>
      <c r="H27" s="67" t="str">
        <f t="shared" si="4"/>
        <v>Павлова, Бублик</v>
      </c>
      <c r="I27" s="31"/>
      <c r="J27" s="31"/>
      <c r="K27" s="63">
        <v>2.0</v>
      </c>
      <c r="L27" s="68" t="s">
        <v>72</v>
      </c>
      <c r="M27" s="61">
        <v>6.0</v>
      </c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15.75" customHeight="1">
      <c r="A28" s="60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9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15.75" customHeight="1">
      <c r="A29" s="60"/>
      <c r="B29" s="61" t="s">
        <v>74</v>
      </c>
      <c r="L29" s="62"/>
      <c r="M29" s="69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15.75" customHeight="1">
      <c r="A30" s="60"/>
      <c r="B30" s="63">
        <v>2.0</v>
      </c>
      <c r="C30" s="64" t="str">
        <f t="shared" ref="C30:C32" si="5">IF(ISBLANK(INDIRECT(ADDRESS(B30*2+2,3))),"",INDIRECT(ADDRESS(B30*2+2,3)))</f>
        <v>Павлова, Бублик</v>
      </c>
      <c r="D30" s="31"/>
      <c r="E30" s="32"/>
      <c r="F30" s="65">
        <v>13.0</v>
      </c>
      <c r="G30" s="66">
        <v>5.0</v>
      </c>
      <c r="H30" s="67" t="str">
        <f t="shared" ref="H30:H32" si="6">IF(ISBLANK(INDIRECT(ADDRESS(K30*2+2,3))),"",INDIRECT(ADDRESS(K30*2+2,3)))</f>
        <v>Дурынчева, Шаматава</v>
      </c>
      <c r="I30" s="31"/>
      <c r="J30" s="31"/>
      <c r="K30" s="63">
        <v>6.0</v>
      </c>
      <c r="L30" s="68" t="s">
        <v>72</v>
      </c>
      <c r="M30" s="61">
        <v>3.0</v>
      </c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15.75" customHeight="1">
      <c r="A31" s="60"/>
      <c r="B31" s="63">
        <v>3.0</v>
      </c>
      <c r="C31" s="64" t="str">
        <f t="shared" si="5"/>
        <v>Бирюкова, Полякова</v>
      </c>
      <c r="D31" s="31"/>
      <c r="E31" s="32"/>
      <c r="F31" s="65">
        <v>13.0</v>
      </c>
      <c r="G31" s="66">
        <v>1.0</v>
      </c>
      <c r="H31" s="67" t="str">
        <f t="shared" si="6"/>
        <v>Коппа, Кирменская </v>
      </c>
      <c r="I31" s="31"/>
      <c r="J31" s="31"/>
      <c r="K31" s="63">
        <v>1.0</v>
      </c>
      <c r="L31" s="68" t="s">
        <v>72</v>
      </c>
      <c r="M31" s="61">
        <v>2.0</v>
      </c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15.75" customHeight="1">
      <c r="A32" s="60"/>
      <c r="B32" s="63">
        <v>4.0</v>
      </c>
      <c r="C32" s="64" t="str">
        <f t="shared" si="5"/>
        <v>Березнеговская, Скляр</v>
      </c>
      <c r="D32" s="31"/>
      <c r="E32" s="32"/>
      <c r="F32" s="65">
        <v>10.0</v>
      </c>
      <c r="G32" s="66">
        <v>12.0</v>
      </c>
      <c r="H32" s="67" t="str">
        <f t="shared" si="6"/>
        <v>Агапова, Тюрина</v>
      </c>
      <c r="I32" s="31"/>
      <c r="J32" s="31"/>
      <c r="K32" s="63">
        <v>5.0</v>
      </c>
      <c r="L32" s="68" t="s">
        <v>72</v>
      </c>
      <c r="M32" s="61">
        <v>1.0</v>
      </c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15.75" customHeight="1">
      <c r="A33" s="60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9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15.75" customHeight="1">
      <c r="A34" s="60"/>
      <c r="B34" s="61" t="s">
        <v>75</v>
      </c>
      <c r="L34" s="62"/>
      <c r="M34" s="69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15.75" customHeight="1">
      <c r="A35" s="60"/>
      <c r="B35" s="63">
        <v>6.0</v>
      </c>
      <c r="C35" s="64" t="str">
        <f t="shared" ref="C35:C37" si="7">IF(ISBLANK(INDIRECT(ADDRESS(B35*2+2,3))),"",INDIRECT(ADDRESS(B35*2+2,3)))</f>
        <v>Дурынчева, Шаматава</v>
      </c>
      <c r="D35" s="31"/>
      <c r="E35" s="32"/>
      <c r="F35" s="65">
        <v>4.0</v>
      </c>
      <c r="G35" s="66">
        <v>13.0</v>
      </c>
      <c r="H35" s="67" t="str">
        <f t="shared" ref="H35:H37" si="8">IF(ISBLANK(INDIRECT(ADDRESS(K35*2+2,3))),"",INDIRECT(ADDRESS(K35*2+2,3)))</f>
        <v>Агапова, Тюрина</v>
      </c>
      <c r="I35" s="31"/>
      <c r="J35" s="31"/>
      <c r="K35" s="63">
        <v>5.0</v>
      </c>
      <c r="L35" s="68" t="s">
        <v>72</v>
      </c>
      <c r="M35" s="61">
        <v>6.0</v>
      </c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15.75" customHeight="1">
      <c r="A36" s="60"/>
      <c r="B36" s="63">
        <v>1.0</v>
      </c>
      <c r="C36" s="64" t="str">
        <f t="shared" si="7"/>
        <v>Коппа, Кирменская </v>
      </c>
      <c r="D36" s="31"/>
      <c r="E36" s="32"/>
      <c r="F36" s="65">
        <v>8.0</v>
      </c>
      <c r="G36" s="66">
        <v>6.0</v>
      </c>
      <c r="H36" s="67" t="str">
        <f t="shared" si="8"/>
        <v>Березнеговская, Скляр</v>
      </c>
      <c r="I36" s="31"/>
      <c r="J36" s="31"/>
      <c r="K36" s="63">
        <v>4.0</v>
      </c>
      <c r="L36" s="68" t="s">
        <v>72</v>
      </c>
      <c r="M36" s="61">
        <v>5.0</v>
      </c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15.75" customHeight="1">
      <c r="A37" s="60"/>
      <c r="B37" s="63">
        <v>2.0</v>
      </c>
      <c r="C37" s="64" t="str">
        <f t="shared" si="7"/>
        <v>Павлова, Бублик</v>
      </c>
      <c r="D37" s="31"/>
      <c r="E37" s="32"/>
      <c r="F37" s="65">
        <v>11.0</v>
      </c>
      <c r="G37" s="66">
        <v>12.0</v>
      </c>
      <c r="H37" s="67" t="str">
        <f t="shared" si="8"/>
        <v>Бирюкова, Полякова</v>
      </c>
      <c r="I37" s="31"/>
      <c r="J37" s="31"/>
      <c r="K37" s="63">
        <v>3.0</v>
      </c>
      <c r="L37" s="68" t="s">
        <v>72</v>
      </c>
      <c r="M37" s="61">
        <v>4.0</v>
      </c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15.75" customHeight="1">
      <c r="A38" s="60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9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15.75" customHeight="1">
      <c r="A39" s="60"/>
      <c r="B39" s="61" t="s">
        <v>76</v>
      </c>
      <c r="L39" s="62"/>
      <c r="M39" s="69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15.75" customHeight="1">
      <c r="A40" s="60"/>
      <c r="B40" s="63">
        <v>3.0</v>
      </c>
      <c r="C40" s="64" t="str">
        <f t="shared" ref="C40:C42" si="9">IF(ISBLANK(INDIRECT(ADDRESS(B40*2+2,3))),"",INDIRECT(ADDRESS(B40*2+2,3)))</f>
        <v>Бирюкова, Полякова</v>
      </c>
      <c r="D40" s="31"/>
      <c r="E40" s="32"/>
      <c r="F40" s="65">
        <v>13.0</v>
      </c>
      <c r="G40" s="66">
        <v>1.0</v>
      </c>
      <c r="H40" s="67" t="str">
        <f t="shared" ref="H40:H42" si="10">IF(ISBLANK(INDIRECT(ADDRESS(K40*2+2,3))),"",INDIRECT(ADDRESS(K40*2+2,3)))</f>
        <v>Дурынчева, Шаматава</v>
      </c>
      <c r="I40" s="31"/>
      <c r="J40" s="31"/>
      <c r="K40" s="63">
        <v>6.0</v>
      </c>
      <c r="L40" s="68" t="s">
        <v>72</v>
      </c>
      <c r="M40" s="61">
        <v>1.0</v>
      </c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15.75" customHeight="1">
      <c r="A41" s="60"/>
      <c r="B41" s="63">
        <v>4.0</v>
      </c>
      <c r="C41" s="64" t="str">
        <f t="shared" si="9"/>
        <v>Березнеговская, Скляр</v>
      </c>
      <c r="D41" s="31"/>
      <c r="E41" s="32"/>
      <c r="F41" s="65">
        <v>7.0</v>
      </c>
      <c r="G41" s="66">
        <v>13.0</v>
      </c>
      <c r="H41" s="67" t="str">
        <f t="shared" si="10"/>
        <v>Павлова, Бублик</v>
      </c>
      <c r="I41" s="31"/>
      <c r="J41" s="31"/>
      <c r="K41" s="63">
        <v>2.0</v>
      </c>
      <c r="L41" s="68" t="s">
        <v>72</v>
      </c>
      <c r="M41" s="61">
        <v>2.0</v>
      </c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15.75" customHeight="1">
      <c r="A42" s="60"/>
      <c r="B42" s="63">
        <v>5.0</v>
      </c>
      <c r="C42" s="64" t="str">
        <f t="shared" si="9"/>
        <v>Агапова, Тюрина</v>
      </c>
      <c r="D42" s="31"/>
      <c r="E42" s="32"/>
      <c r="F42" s="65">
        <v>4.0</v>
      </c>
      <c r="G42" s="66">
        <v>11.0</v>
      </c>
      <c r="H42" s="67" t="str">
        <f t="shared" si="10"/>
        <v>Коппа, Кирменская </v>
      </c>
      <c r="I42" s="31"/>
      <c r="J42" s="31"/>
      <c r="K42" s="63">
        <v>1.0</v>
      </c>
      <c r="L42" s="68" t="s">
        <v>72</v>
      </c>
      <c r="M42" s="61">
        <v>3.0</v>
      </c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15.75" customHeight="1">
      <c r="A43" s="10"/>
    </row>
    <row r="44" ht="15.75" customHeight="1">
      <c r="A44" s="10"/>
    </row>
    <row r="45" ht="15.75" customHeight="1">
      <c r="A45" s="10"/>
    </row>
    <row r="46" ht="15.75" customHeight="1">
      <c r="A46" s="10"/>
    </row>
    <row r="47" ht="15.75" customHeight="1">
      <c r="A47" s="10"/>
    </row>
    <row r="48" ht="15.75" customHeight="1">
      <c r="A48" s="10"/>
    </row>
    <row r="49" ht="15.75" customHeight="1">
      <c r="A49" s="10"/>
    </row>
    <row r="50" ht="15.75" customHeight="1">
      <c r="A50" s="10"/>
    </row>
    <row r="51" ht="15.75" customHeight="1">
      <c r="A51" s="10"/>
    </row>
    <row r="52" ht="15.75" customHeight="1">
      <c r="A52" s="10"/>
    </row>
    <row r="53" ht="15.75" customHeight="1">
      <c r="A53" s="10"/>
    </row>
    <row r="54" ht="15.75" customHeight="1">
      <c r="A54" s="10"/>
    </row>
    <row r="55" ht="15.75" customHeight="1">
      <c r="A55" s="10"/>
    </row>
    <row r="56" ht="15.75" customHeight="1">
      <c r="A56" s="10"/>
    </row>
    <row r="57" ht="15.75" customHeight="1">
      <c r="A57" s="10"/>
    </row>
    <row r="58" ht="15.75" customHeight="1">
      <c r="A58" s="10"/>
    </row>
    <row r="59" ht="15.75" customHeight="1">
      <c r="A59" s="10"/>
    </row>
    <row r="60" ht="15.75" customHeight="1">
      <c r="A60" s="10"/>
    </row>
    <row r="61" ht="15.75" customHeight="1">
      <c r="A61" s="10"/>
    </row>
    <row r="62" ht="15.75" customHeight="1">
      <c r="A62" s="10"/>
    </row>
    <row r="63" ht="15.75" customHeight="1">
      <c r="A63" s="10"/>
    </row>
    <row r="64" ht="15.75" customHeight="1">
      <c r="A64" s="10"/>
    </row>
    <row r="65" ht="15.75" customHeight="1">
      <c r="A65" s="10"/>
    </row>
    <row r="66" ht="15.75" customHeight="1">
      <c r="A66" s="10"/>
    </row>
    <row r="67" ht="15.75" customHeight="1">
      <c r="A67" s="10"/>
    </row>
    <row r="68" ht="15.75" customHeight="1">
      <c r="A68" s="10"/>
    </row>
    <row r="69" ht="15.75" customHeight="1">
      <c r="A69" s="10"/>
    </row>
    <row r="70" ht="15.75" customHeight="1">
      <c r="A70" s="10"/>
    </row>
    <row r="71" ht="15.75" customHeight="1">
      <c r="A71" s="10"/>
    </row>
    <row r="72" ht="15.75" customHeight="1">
      <c r="A72" s="10"/>
    </row>
    <row r="73" ht="15.75" customHeight="1">
      <c r="A73" s="10"/>
    </row>
    <row r="74" ht="15.75" customHeight="1">
      <c r="A74" s="10"/>
    </row>
    <row r="75" ht="15.75" customHeight="1">
      <c r="A75" s="10"/>
    </row>
    <row r="76" ht="15.75" customHeight="1">
      <c r="A76" s="10"/>
    </row>
    <row r="77" ht="15.75" customHeight="1">
      <c r="A77" s="10"/>
    </row>
    <row r="78" ht="15.75" customHeight="1">
      <c r="A78" s="10"/>
    </row>
    <row r="79" ht="15.75" customHeight="1">
      <c r="A79" s="10"/>
    </row>
    <row r="80" ht="15.75" customHeight="1">
      <c r="A80" s="10"/>
    </row>
    <row r="81" ht="15.75" customHeight="1">
      <c r="A81" s="10"/>
    </row>
    <row r="82" ht="15.75" customHeight="1">
      <c r="A82" s="10"/>
    </row>
    <row r="83" ht="15.75" customHeight="1">
      <c r="A83" s="10"/>
    </row>
    <row r="84" ht="15.75" customHeight="1">
      <c r="A84" s="10"/>
    </row>
    <row r="85" ht="15.75" customHeight="1">
      <c r="A85" s="10"/>
    </row>
    <row r="86" ht="15.75" customHeight="1">
      <c r="A86" s="10"/>
    </row>
    <row r="87" ht="15.75" customHeight="1">
      <c r="A87" s="10"/>
    </row>
    <row r="88" ht="15.75" customHeight="1">
      <c r="A88" s="10"/>
    </row>
    <row r="89" ht="15.75" customHeight="1">
      <c r="A89" s="10"/>
    </row>
    <row r="90" ht="15.75" customHeight="1">
      <c r="A90" s="10"/>
    </row>
    <row r="91" ht="15.75" customHeight="1">
      <c r="A91" s="10"/>
    </row>
    <row r="92" ht="15.75" customHeight="1">
      <c r="A92" s="10"/>
    </row>
    <row r="93" ht="15.75" customHeight="1">
      <c r="A93" s="10"/>
    </row>
    <row r="94" ht="15.75" customHeight="1">
      <c r="A94" s="10"/>
    </row>
    <row r="95" ht="15.75" customHeight="1">
      <c r="A95" s="10"/>
    </row>
    <row r="96" ht="15.75" customHeight="1">
      <c r="A96" s="10"/>
    </row>
    <row r="97" ht="15.75" customHeight="1">
      <c r="A97" s="10"/>
    </row>
    <row r="98" ht="15.75" customHeight="1">
      <c r="A98" s="10"/>
    </row>
    <row r="99" ht="15.75" customHeight="1">
      <c r="A99" s="10"/>
    </row>
    <row r="100" ht="15.75" customHeight="1">
      <c r="A100" s="10"/>
    </row>
    <row r="101" ht="15.75" customHeight="1">
      <c r="A101" s="10"/>
    </row>
    <row r="102" ht="15.75" customHeight="1">
      <c r="A102" s="10"/>
    </row>
    <row r="103" ht="15.75" customHeight="1">
      <c r="A103" s="10"/>
    </row>
    <row r="104" ht="15.75" customHeight="1">
      <c r="A104" s="10"/>
    </row>
    <row r="105" ht="15.75" customHeight="1">
      <c r="A105" s="10"/>
    </row>
    <row r="106" ht="15.75" customHeight="1">
      <c r="A106" s="10"/>
    </row>
    <row r="107" ht="15.75" customHeight="1">
      <c r="A107" s="10"/>
    </row>
    <row r="108" ht="15.75" customHeight="1">
      <c r="A108" s="10"/>
    </row>
    <row r="109" ht="15.75" customHeight="1">
      <c r="A109" s="10"/>
    </row>
    <row r="110" ht="15.75" customHeight="1">
      <c r="A110" s="10"/>
    </row>
    <row r="111" ht="15.75" customHeight="1">
      <c r="A111" s="10"/>
    </row>
    <row r="112" ht="15.75" customHeight="1">
      <c r="A112" s="10"/>
    </row>
    <row r="113" ht="15.75" customHeight="1">
      <c r="A113" s="10"/>
    </row>
    <row r="114" ht="15.75" customHeight="1">
      <c r="A114" s="10"/>
    </row>
    <row r="115" ht="15.75" customHeight="1">
      <c r="A115" s="10"/>
    </row>
    <row r="116" ht="15.75" customHeight="1">
      <c r="A116" s="10"/>
    </row>
    <row r="117" ht="15.75" customHeight="1">
      <c r="A117" s="10"/>
    </row>
    <row r="118" ht="15.75" customHeight="1">
      <c r="A118" s="10"/>
    </row>
    <row r="119" ht="15.75" customHeight="1">
      <c r="A119" s="10"/>
    </row>
    <row r="120" ht="15.75" customHeight="1">
      <c r="A120" s="10"/>
    </row>
    <row r="121" ht="15.75" customHeight="1">
      <c r="A121" s="10"/>
    </row>
    <row r="122" ht="15.75" customHeight="1">
      <c r="A122" s="10"/>
    </row>
    <row r="123" ht="15.75" customHeight="1">
      <c r="A123" s="10"/>
    </row>
    <row r="124" ht="15.75" customHeight="1">
      <c r="A124" s="10"/>
    </row>
    <row r="125" ht="15.75" customHeight="1">
      <c r="A125" s="10"/>
    </row>
    <row r="126" ht="15.75" customHeight="1">
      <c r="A126" s="10"/>
    </row>
    <row r="127" ht="15.75" customHeight="1">
      <c r="A127" s="10"/>
    </row>
    <row r="128" ht="15.75" customHeight="1">
      <c r="A128" s="10"/>
    </row>
    <row r="129" ht="15.75" customHeight="1">
      <c r="A129" s="10"/>
    </row>
    <row r="130" ht="15.75" customHeight="1">
      <c r="A130" s="10"/>
    </row>
    <row r="131" ht="15.75" customHeight="1">
      <c r="A131" s="10"/>
    </row>
    <row r="132" ht="15.75" customHeight="1">
      <c r="A132" s="10"/>
    </row>
    <row r="133" ht="15.75" customHeight="1">
      <c r="A133" s="10"/>
    </row>
    <row r="134" ht="15.75" customHeight="1">
      <c r="A134" s="10"/>
    </row>
    <row r="135" ht="15.75" customHeight="1">
      <c r="A135" s="10"/>
    </row>
    <row r="136" ht="15.75" customHeight="1">
      <c r="A136" s="10"/>
    </row>
    <row r="137" ht="15.75" customHeight="1">
      <c r="A137" s="10"/>
    </row>
    <row r="138" ht="15.75" customHeight="1">
      <c r="A138" s="10"/>
    </row>
    <row r="139" ht="15.75" customHeight="1">
      <c r="A139" s="10"/>
    </row>
    <row r="140" ht="15.75" customHeight="1">
      <c r="A140" s="10"/>
    </row>
    <row r="141" ht="15.75" customHeight="1">
      <c r="A141" s="10"/>
    </row>
    <row r="142" ht="15.75" customHeight="1">
      <c r="A142" s="10"/>
    </row>
    <row r="143" ht="15.75" customHeight="1">
      <c r="A143" s="10"/>
    </row>
    <row r="144" ht="15.75" customHeight="1">
      <c r="A144" s="10"/>
    </row>
    <row r="145" ht="15.75" customHeight="1">
      <c r="A145" s="10"/>
    </row>
    <row r="146" ht="15.75" customHeight="1">
      <c r="A146" s="10"/>
    </row>
    <row r="147" ht="15.75" customHeight="1">
      <c r="A147" s="10"/>
    </row>
    <row r="148" ht="15.75" customHeight="1">
      <c r="A148" s="10"/>
    </row>
    <row r="149" ht="15.75" customHeight="1">
      <c r="A149" s="10"/>
    </row>
    <row r="150" ht="15.75" customHeight="1">
      <c r="A150" s="10"/>
    </row>
    <row r="151" ht="15.75" customHeight="1">
      <c r="A151" s="10"/>
    </row>
    <row r="152" ht="15.75" customHeight="1">
      <c r="A152" s="10"/>
    </row>
    <row r="153" ht="15.75" customHeight="1">
      <c r="A153" s="10"/>
    </row>
    <row r="154" ht="15.75" customHeight="1">
      <c r="A154" s="10"/>
    </row>
    <row r="155" ht="15.75" customHeight="1">
      <c r="A155" s="10"/>
    </row>
    <row r="156" ht="15.75" customHeight="1">
      <c r="A156" s="10"/>
    </row>
    <row r="157" ht="15.75" customHeight="1">
      <c r="A157" s="10"/>
    </row>
    <row r="158" ht="15.75" customHeight="1">
      <c r="A158" s="10"/>
    </row>
    <row r="159" ht="15.75" customHeight="1">
      <c r="A159" s="10"/>
    </row>
    <row r="160" ht="15.75" customHeight="1">
      <c r="A160" s="10"/>
    </row>
    <row r="161" ht="15.75" customHeight="1">
      <c r="A161" s="10"/>
    </row>
    <row r="162" ht="15.75" customHeight="1">
      <c r="A162" s="10"/>
    </row>
    <row r="163" ht="15.75" customHeight="1">
      <c r="A163" s="10"/>
    </row>
    <row r="164" ht="15.75" customHeight="1">
      <c r="A164" s="10"/>
    </row>
    <row r="165" ht="15.75" customHeight="1">
      <c r="A165" s="10"/>
    </row>
    <row r="166" ht="15.75" customHeight="1">
      <c r="A166" s="10"/>
    </row>
    <row r="167" ht="15.75" customHeight="1">
      <c r="A167" s="10"/>
    </row>
    <row r="168" ht="15.75" customHeight="1">
      <c r="A168" s="10"/>
    </row>
    <row r="169" ht="15.75" customHeight="1">
      <c r="A169" s="10"/>
    </row>
    <row r="170" ht="15.75" customHeight="1">
      <c r="A170" s="10"/>
    </row>
    <row r="171" ht="15.75" customHeight="1">
      <c r="A171" s="10"/>
    </row>
    <row r="172" ht="15.75" customHeight="1">
      <c r="A172" s="10"/>
    </row>
    <row r="173" ht="15.75" customHeight="1">
      <c r="A173" s="10"/>
    </row>
    <row r="174" ht="15.75" customHeight="1">
      <c r="A174" s="10"/>
    </row>
    <row r="175" ht="15.75" customHeight="1">
      <c r="A175" s="10"/>
    </row>
    <row r="176" ht="15.75" customHeight="1">
      <c r="A176" s="10"/>
    </row>
    <row r="177" ht="15.75" customHeight="1">
      <c r="A177" s="10"/>
    </row>
    <row r="178" ht="15.75" customHeight="1">
      <c r="A178" s="10"/>
    </row>
    <row r="179" ht="15.75" customHeight="1">
      <c r="A179" s="10"/>
    </row>
    <row r="180" ht="15.75" customHeight="1">
      <c r="A180" s="10"/>
    </row>
    <row r="181" ht="15.75" customHeight="1">
      <c r="A181" s="10"/>
    </row>
    <row r="182" ht="15.75" customHeight="1">
      <c r="A182" s="10"/>
    </row>
    <row r="183" ht="15.75" customHeight="1">
      <c r="A183" s="10"/>
    </row>
    <row r="184" ht="15.75" customHeight="1">
      <c r="A184" s="10"/>
    </row>
    <row r="185" ht="15.75" customHeight="1">
      <c r="A185" s="10"/>
    </row>
    <row r="186" ht="15.75" customHeight="1">
      <c r="A186" s="10"/>
    </row>
    <row r="187" ht="15.75" customHeight="1">
      <c r="A187" s="10"/>
    </row>
    <row r="188" ht="15.75" customHeight="1">
      <c r="A188" s="10"/>
    </row>
    <row r="189" ht="15.75" customHeight="1">
      <c r="A189" s="10"/>
    </row>
    <row r="190" ht="15.75" customHeight="1">
      <c r="A190" s="10"/>
    </row>
    <row r="191" ht="15.75" customHeight="1">
      <c r="A191" s="10"/>
    </row>
    <row r="192" ht="15.75" customHeight="1">
      <c r="A192" s="10"/>
    </row>
    <row r="193" ht="15.75" customHeight="1">
      <c r="A193" s="10"/>
    </row>
    <row r="194" ht="15.75" customHeight="1">
      <c r="A194" s="10"/>
    </row>
    <row r="195" ht="15.75" customHeight="1">
      <c r="A195" s="10"/>
    </row>
    <row r="196" ht="15.75" customHeight="1">
      <c r="A196" s="10"/>
    </row>
    <row r="197" ht="15.75" customHeight="1">
      <c r="A197" s="10"/>
    </row>
    <row r="198" ht="15.75" customHeight="1">
      <c r="A198" s="10"/>
    </row>
    <row r="199" ht="15.75" customHeight="1">
      <c r="A199" s="10"/>
    </row>
    <row r="200" ht="15.75" customHeight="1">
      <c r="A200" s="10"/>
    </row>
    <row r="201" ht="15.75" customHeight="1">
      <c r="A201" s="10"/>
    </row>
    <row r="202" ht="15.75" customHeight="1">
      <c r="A202" s="10"/>
    </row>
    <row r="203" ht="15.75" customHeight="1">
      <c r="A203" s="10"/>
    </row>
    <row r="204" ht="15.75" customHeight="1">
      <c r="A204" s="10"/>
    </row>
    <row r="205" ht="15.75" customHeight="1">
      <c r="A205" s="10"/>
    </row>
    <row r="206" ht="15.75" customHeight="1">
      <c r="A206" s="10"/>
    </row>
    <row r="207" ht="15.75" customHeight="1">
      <c r="A207" s="10"/>
    </row>
    <row r="208" ht="15.75" customHeight="1">
      <c r="A208" s="10"/>
    </row>
    <row r="209" ht="15.75" customHeight="1">
      <c r="A209" s="10"/>
    </row>
    <row r="210" ht="15.75" customHeight="1">
      <c r="A210" s="10"/>
    </row>
    <row r="211" ht="15.75" customHeight="1">
      <c r="A211" s="10"/>
    </row>
    <row r="212" ht="15.75" customHeight="1">
      <c r="A212" s="10"/>
    </row>
    <row r="213" ht="15.75" customHeight="1">
      <c r="A213" s="10"/>
    </row>
    <row r="214" ht="15.75" customHeight="1">
      <c r="A214" s="10"/>
    </row>
    <row r="215" ht="15.75" customHeight="1">
      <c r="A215" s="10"/>
    </row>
    <row r="216" ht="15.75" customHeight="1">
      <c r="A216" s="10"/>
    </row>
    <row r="217" ht="15.75" customHeight="1">
      <c r="A217" s="10"/>
    </row>
    <row r="218" ht="15.75" customHeight="1">
      <c r="A218" s="10"/>
    </row>
    <row r="219" ht="15.75" customHeight="1">
      <c r="A219" s="10"/>
    </row>
    <row r="220" ht="15.75" customHeight="1">
      <c r="A220" s="10"/>
    </row>
    <row r="221" ht="15.75" customHeight="1">
      <c r="A221" s="10"/>
    </row>
    <row r="222" ht="15.75" customHeight="1">
      <c r="A222" s="10"/>
    </row>
    <row r="223" ht="15.75" customHeight="1">
      <c r="A223" s="10"/>
    </row>
    <row r="224" ht="15.75" customHeight="1">
      <c r="A224" s="10"/>
    </row>
    <row r="225" ht="15.75" customHeight="1">
      <c r="A225" s="10"/>
    </row>
    <row r="226" ht="15.75" customHeight="1">
      <c r="A226" s="10"/>
    </row>
    <row r="227" ht="15.75" customHeight="1">
      <c r="A227" s="10"/>
    </row>
    <row r="228" ht="15.75" customHeight="1">
      <c r="A228" s="10"/>
    </row>
    <row r="229" ht="15.75" customHeight="1">
      <c r="A229" s="10"/>
    </row>
    <row r="230" ht="15.75" customHeight="1">
      <c r="A230" s="10"/>
    </row>
    <row r="231" ht="15.75" customHeight="1">
      <c r="A231" s="10"/>
    </row>
    <row r="232" ht="15.75" customHeight="1">
      <c r="A232" s="10"/>
    </row>
    <row r="233" ht="15.75" customHeight="1">
      <c r="A233" s="10"/>
    </row>
    <row r="234" ht="15.75" customHeight="1">
      <c r="A234" s="10"/>
    </row>
    <row r="235" ht="15.75" customHeight="1">
      <c r="A235" s="10"/>
    </row>
    <row r="236" ht="15.75" customHeight="1">
      <c r="A236" s="10"/>
    </row>
    <row r="237" ht="15.75" customHeight="1">
      <c r="A237" s="10"/>
    </row>
    <row r="238" ht="15.75" customHeight="1">
      <c r="A238" s="10"/>
    </row>
    <row r="239" ht="15.75" customHeight="1">
      <c r="A239" s="10"/>
    </row>
    <row r="240" ht="15.75" customHeight="1">
      <c r="A240" s="10"/>
    </row>
    <row r="241" ht="15.75" customHeight="1">
      <c r="A241" s="10"/>
    </row>
    <row r="242" ht="15.75" customHeight="1">
      <c r="A242" s="10"/>
    </row>
    <row r="243" ht="15.75" customHeight="1">
      <c r="A243" s="10"/>
    </row>
    <row r="244" ht="15.75" customHeight="1">
      <c r="A244" s="10"/>
    </row>
    <row r="245" ht="15.75" customHeight="1">
      <c r="A245" s="10"/>
    </row>
    <row r="246" ht="15.75" customHeight="1">
      <c r="A246" s="10"/>
    </row>
    <row r="247" ht="15.75" customHeight="1">
      <c r="A247" s="10"/>
    </row>
    <row r="248" ht="15.75" customHeight="1">
      <c r="A248" s="10"/>
    </row>
    <row r="249" ht="15.75" customHeight="1">
      <c r="A249" s="10"/>
    </row>
    <row r="250" ht="15.75" customHeight="1">
      <c r="A250" s="10"/>
    </row>
    <row r="251" ht="15.75" customHeight="1">
      <c r="A251" s="10"/>
    </row>
    <row r="252" ht="15.75" customHeight="1">
      <c r="A252" s="10"/>
    </row>
    <row r="253" ht="15.75" customHeight="1">
      <c r="A253" s="10"/>
    </row>
    <row r="254" ht="15.75" customHeight="1">
      <c r="A254" s="10"/>
    </row>
    <row r="255" ht="15.75" customHeight="1">
      <c r="A255" s="10"/>
    </row>
    <row r="256" ht="15.75" customHeight="1">
      <c r="A256" s="10"/>
    </row>
    <row r="257" ht="15.75" customHeight="1">
      <c r="A257" s="10"/>
    </row>
    <row r="258" ht="15.75" customHeight="1">
      <c r="A258" s="10"/>
    </row>
    <row r="259" ht="15.75" customHeight="1">
      <c r="A259" s="10"/>
    </row>
    <row r="260" ht="15.75" customHeight="1">
      <c r="A260" s="10"/>
    </row>
    <row r="261" ht="15.75" customHeight="1">
      <c r="A261" s="10"/>
    </row>
    <row r="262" ht="15.75" customHeight="1">
      <c r="A262" s="10"/>
    </row>
    <row r="263" ht="15.75" customHeight="1">
      <c r="A263" s="10"/>
    </row>
    <row r="264" ht="15.75" customHeight="1">
      <c r="A264" s="10"/>
    </row>
    <row r="265" ht="15.75" customHeight="1">
      <c r="A265" s="10"/>
    </row>
    <row r="266" ht="15.75" customHeight="1">
      <c r="A266" s="10"/>
    </row>
    <row r="267" ht="15.75" customHeight="1">
      <c r="A267" s="10"/>
    </row>
    <row r="268" ht="15.75" customHeight="1">
      <c r="A268" s="10"/>
    </row>
    <row r="269" ht="15.75" customHeight="1">
      <c r="A269" s="10"/>
    </row>
    <row r="270" ht="15.75" customHeight="1">
      <c r="A270" s="10"/>
    </row>
    <row r="271" ht="15.75" customHeight="1">
      <c r="A271" s="10"/>
    </row>
    <row r="272" ht="15.75" customHeight="1">
      <c r="A272" s="10"/>
    </row>
    <row r="273" ht="15.75" customHeight="1">
      <c r="A273" s="10"/>
    </row>
    <row r="274" ht="15.75" customHeight="1">
      <c r="A274" s="10"/>
    </row>
    <row r="275" ht="15.75" customHeight="1">
      <c r="A275" s="10"/>
    </row>
    <row r="276" ht="15.75" customHeight="1">
      <c r="A276" s="10"/>
    </row>
    <row r="277" ht="15.75" customHeight="1">
      <c r="A277" s="10"/>
    </row>
    <row r="278" ht="15.75" customHeight="1">
      <c r="A278" s="10"/>
    </row>
    <row r="279" ht="15.75" customHeight="1">
      <c r="A279" s="10"/>
    </row>
    <row r="280" ht="15.75" customHeight="1">
      <c r="A280" s="10"/>
    </row>
    <row r="281" ht="15.75" customHeight="1">
      <c r="A281" s="10"/>
    </row>
    <row r="282" ht="15.75" customHeight="1">
      <c r="A282" s="10"/>
    </row>
    <row r="283" ht="15.75" customHeight="1">
      <c r="A283" s="10"/>
    </row>
    <row r="284" ht="15.75" customHeight="1">
      <c r="A284" s="10"/>
    </row>
    <row r="285" ht="15.75" customHeight="1">
      <c r="A285" s="10"/>
    </row>
    <row r="286" ht="15.75" customHeight="1">
      <c r="A286" s="10"/>
    </row>
    <row r="287" ht="15.75" customHeight="1">
      <c r="A287" s="10"/>
    </row>
    <row r="288" ht="15.75" customHeight="1">
      <c r="A288" s="10"/>
    </row>
    <row r="289" ht="15.75" customHeight="1">
      <c r="A289" s="10"/>
    </row>
    <row r="290" ht="15.75" customHeight="1">
      <c r="A290" s="10"/>
    </row>
    <row r="291" ht="15.75" customHeight="1">
      <c r="A291" s="10"/>
    </row>
    <row r="292" ht="15.75" customHeight="1">
      <c r="A292" s="10"/>
    </row>
    <row r="293" ht="15.75" customHeight="1">
      <c r="A293" s="10"/>
    </row>
    <row r="294" ht="15.75" customHeight="1">
      <c r="A294" s="10"/>
    </row>
    <row r="295" ht="15.75" customHeight="1">
      <c r="A295" s="10"/>
    </row>
    <row r="296" ht="15.75" customHeight="1">
      <c r="A296" s="10"/>
    </row>
    <row r="297" ht="15.75" customHeight="1">
      <c r="A297" s="10"/>
    </row>
    <row r="298" ht="15.75" customHeight="1">
      <c r="A298" s="10"/>
    </row>
    <row r="299" ht="15.75" customHeight="1">
      <c r="A299" s="10"/>
    </row>
    <row r="300" ht="15.75" customHeight="1">
      <c r="A300" s="10"/>
    </row>
    <row r="301" ht="15.75" customHeight="1">
      <c r="A301" s="10"/>
    </row>
    <row r="302" ht="15.75" customHeight="1">
      <c r="A302" s="10"/>
    </row>
    <row r="303" ht="15.75" customHeight="1">
      <c r="A303" s="10"/>
    </row>
    <row r="304" ht="15.75" customHeight="1">
      <c r="A304" s="10"/>
    </row>
    <row r="305" ht="15.75" customHeight="1">
      <c r="A305" s="10"/>
    </row>
    <row r="306" ht="15.75" customHeight="1">
      <c r="A306" s="10"/>
    </row>
    <row r="307" ht="15.75" customHeight="1">
      <c r="A307" s="10"/>
    </row>
    <row r="308" ht="15.75" customHeight="1">
      <c r="A308" s="10"/>
    </row>
    <row r="309" ht="15.75" customHeight="1">
      <c r="A309" s="10"/>
    </row>
    <row r="310" ht="15.75" customHeight="1">
      <c r="A310" s="10"/>
    </row>
    <row r="311" ht="15.75" customHeight="1">
      <c r="A311" s="10"/>
    </row>
    <row r="312" ht="15.75" customHeight="1">
      <c r="A312" s="10"/>
    </row>
    <row r="313" ht="15.75" customHeight="1">
      <c r="A313" s="10"/>
    </row>
    <row r="314" ht="15.75" customHeight="1">
      <c r="A314" s="10"/>
    </row>
    <row r="315" ht="15.75" customHeight="1">
      <c r="A315" s="10"/>
    </row>
    <row r="316" ht="15.75" customHeight="1">
      <c r="A316" s="10"/>
    </row>
    <row r="317" ht="15.75" customHeight="1">
      <c r="A317" s="10"/>
    </row>
    <row r="318" ht="15.75" customHeight="1">
      <c r="A318" s="10"/>
    </row>
    <row r="319" ht="15.75" customHeight="1">
      <c r="A319" s="10"/>
    </row>
    <row r="320" ht="15.75" customHeight="1">
      <c r="A320" s="10"/>
    </row>
    <row r="321" ht="15.75" customHeight="1">
      <c r="A321" s="10"/>
    </row>
    <row r="322" ht="15.75" customHeight="1">
      <c r="A322" s="10"/>
    </row>
    <row r="323" ht="15.75" customHeight="1">
      <c r="A323" s="10"/>
    </row>
    <row r="324" ht="15.75" customHeight="1">
      <c r="A324" s="10"/>
    </row>
    <row r="325" ht="15.75" customHeight="1">
      <c r="A325" s="10"/>
    </row>
    <row r="326" ht="15.75" customHeight="1">
      <c r="A326" s="10"/>
    </row>
    <row r="327" ht="15.75" customHeight="1">
      <c r="A327" s="10"/>
    </row>
    <row r="328" ht="15.75" customHeight="1">
      <c r="A328" s="10"/>
    </row>
    <row r="329" ht="15.75" customHeight="1">
      <c r="A329" s="10"/>
    </row>
    <row r="330" ht="15.75" customHeight="1">
      <c r="A330" s="10"/>
    </row>
    <row r="331" ht="15.75" customHeight="1">
      <c r="A331" s="10"/>
    </row>
    <row r="332" ht="15.75" customHeight="1">
      <c r="A332" s="10"/>
    </row>
    <row r="333" ht="15.75" customHeight="1">
      <c r="A333" s="10"/>
    </row>
    <row r="334" ht="15.75" customHeight="1">
      <c r="A334" s="10"/>
    </row>
    <row r="335" ht="15.75" customHeight="1">
      <c r="A335" s="10"/>
    </row>
    <row r="336" ht="15.75" customHeight="1">
      <c r="A336" s="10"/>
    </row>
    <row r="337" ht="15.75" customHeight="1">
      <c r="A337" s="10"/>
    </row>
    <row r="338" ht="15.75" customHeight="1">
      <c r="A338" s="10"/>
    </row>
    <row r="339" ht="15.75" customHeight="1">
      <c r="A339" s="10"/>
    </row>
    <row r="340" ht="15.75" customHeight="1">
      <c r="A340" s="10"/>
    </row>
    <row r="341" ht="15.75" customHeight="1">
      <c r="A341" s="10"/>
    </row>
    <row r="342" ht="15.75" customHeight="1">
      <c r="A342" s="10"/>
    </row>
    <row r="343" ht="15.75" customHeight="1">
      <c r="A343" s="10"/>
    </row>
    <row r="344" ht="15.75" customHeight="1">
      <c r="A344" s="10"/>
    </row>
    <row r="345" ht="15.75" customHeight="1">
      <c r="A345" s="10"/>
    </row>
    <row r="346" ht="15.75" customHeight="1">
      <c r="A346" s="10"/>
    </row>
    <row r="347" ht="15.75" customHeight="1">
      <c r="A347" s="10"/>
    </row>
    <row r="348" ht="15.75" customHeight="1">
      <c r="A348" s="10"/>
    </row>
    <row r="349" ht="15.75" customHeight="1">
      <c r="A349" s="10"/>
    </row>
    <row r="350" ht="15.75" customHeight="1">
      <c r="A350" s="10"/>
    </row>
    <row r="351" ht="15.75" customHeight="1">
      <c r="A351" s="10"/>
    </row>
    <row r="352" ht="15.75" customHeight="1">
      <c r="A352" s="10"/>
    </row>
    <row r="353" ht="15.75" customHeight="1">
      <c r="A353" s="10"/>
    </row>
    <row r="354" ht="15.75" customHeight="1">
      <c r="A354" s="10"/>
    </row>
    <row r="355" ht="15.75" customHeight="1">
      <c r="A355" s="10"/>
    </row>
    <row r="356" ht="15.75" customHeight="1">
      <c r="A356" s="10"/>
    </row>
    <row r="357" ht="15.75" customHeight="1">
      <c r="A357" s="10"/>
    </row>
    <row r="358" ht="15.75" customHeight="1">
      <c r="A358" s="10"/>
    </row>
    <row r="359" ht="15.75" customHeight="1">
      <c r="A359" s="10"/>
    </row>
    <row r="360" ht="15.75" customHeight="1">
      <c r="A360" s="10"/>
    </row>
    <row r="361" ht="15.75" customHeight="1">
      <c r="A361" s="10"/>
    </row>
    <row r="362" ht="15.75" customHeight="1">
      <c r="A362" s="10"/>
    </row>
    <row r="363" ht="15.75" customHeight="1">
      <c r="A363" s="10"/>
    </row>
    <row r="364" ht="15.75" customHeight="1">
      <c r="A364" s="10"/>
    </row>
    <row r="365" ht="15.75" customHeight="1">
      <c r="A365" s="10"/>
    </row>
    <row r="366" ht="15.75" customHeight="1">
      <c r="A366" s="10"/>
    </row>
    <row r="367" ht="15.75" customHeight="1">
      <c r="A367" s="10"/>
    </row>
    <row r="368" ht="15.75" customHeight="1">
      <c r="A368" s="10"/>
    </row>
    <row r="369" ht="15.75" customHeight="1">
      <c r="A369" s="10"/>
    </row>
    <row r="370" ht="15.75" customHeight="1">
      <c r="A370" s="10"/>
    </row>
    <row r="371" ht="15.75" customHeight="1">
      <c r="A371" s="10"/>
    </row>
    <row r="372" ht="15.75" customHeight="1">
      <c r="A372" s="10"/>
    </row>
    <row r="373" ht="15.75" customHeight="1">
      <c r="A373" s="10"/>
    </row>
    <row r="374" ht="15.75" customHeight="1">
      <c r="A374" s="10"/>
    </row>
    <row r="375" ht="15.75" customHeight="1">
      <c r="A375" s="10"/>
    </row>
    <row r="376" ht="15.75" customHeight="1">
      <c r="A376" s="10"/>
    </row>
    <row r="377" ht="15.75" customHeight="1">
      <c r="A377" s="10"/>
    </row>
    <row r="378" ht="15.75" customHeight="1">
      <c r="A378" s="10"/>
    </row>
    <row r="379" ht="15.75" customHeight="1">
      <c r="A379" s="10"/>
    </row>
    <row r="380" ht="15.75" customHeight="1">
      <c r="A380" s="10"/>
    </row>
    <row r="381" ht="15.75" customHeight="1">
      <c r="A381" s="10"/>
    </row>
    <row r="382" ht="15.75" customHeight="1">
      <c r="A382" s="10"/>
    </row>
    <row r="383" ht="15.75" customHeight="1">
      <c r="A383" s="10"/>
    </row>
    <row r="384" ht="15.75" customHeight="1">
      <c r="A384" s="10"/>
    </row>
    <row r="385" ht="15.75" customHeight="1">
      <c r="A385" s="10"/>
    </row>
    <row r="386" ht="15.75" customHeight="1">
      <c r="A386" s="10"/>
    </row>
    <row r="387" ht="15.75" customHeight="1">
      <c r="A387" s="10"/>
    </row>
    <row r="388" ht="15.75" customHeight="1">
      <c r="A388" s="10"/>
    </row>
    <row r="389" ht="15.75" customHeight="1">
      <c r="A389" s="10"/>
    </row>
    <row r="390" ht="15.75" customHeight="1">
      <c r="A390" s="10"/>
    </row>
    <row r="391" ht="15.75" customHeight="1">
      <c r="A391" s="10"/>
    </row>
    <row r="392" ht="15.75" customHeight="1">
      <c r="A392" s="10"/>
    </row>
    <row r="393" ht="15.75" customHeight="1">
      <c r="A393" s="10"/>
    </row>
    <row r="394" ht="15.75" customHeight="1">
      <c r="A394" s="10"/>
    </row>
    <row r="395" ht="15.75" customHeight="1">
      <c r="A395" s="10"/>
    </row>
    <row r="396" ht="15.75" customHeight="1">
      <c r="A396" s="10"/>
    </row>
    <row r="397" ht="15.75" customHeight="1">
      <c r="A397" s="10"/>
    </row>
    <row r="398" ht="15.75" customHeight="1">
      <c r="A398" s="10"/>
    </row>
    <row r="399" ht="15.75" customHeight="1">
      <c r="A399" s="10"/>
    </row>
    <row r="400" ht="15.75" customHeight="1">
      <c r="A400" s="10"/>
    </row>
    <row r="401" ht="15.75" customHeight="1">
      <c r="A401" s="10"/>
    </row>
    <row r="402" ht="15.75" customHeight="1">
      <c r="A402" s="10"/>
    </row>
    <row r="403" ht="15.75" customHeight="1">
      <c r="A403" s="10"/>
    </row>
    <row r="404" ht="15.75" customHeight="1">
      <c r="A404" s="10"/>
    </row>
    <row r="405" ht="15.75" customHeight="1">
      <c r="A405" s="10"/>
    </row>
    <row r="406" ht="15.75" customHeight="1">
      <c r="A406" s="10"/>
    </row>
    <row r="407" ht="15.75" customHeight="1">
      <c r="A407" s="10"/>
    </row>
    <row r="408" ht="15.75" customHeight="1">
      <c r="A408" s="10"/>
    </row>
    <row r="409" ht="15.75" customHeight="1">
      <c r="A409" s="10"/>
    </row>
    <row r="410" ht="15.75" customHeight="1">
      <c r="A410" s="10"/>
    </row>
    <row r="411" ht="15.75" customHeight="1">
      <c r="A411" s="10"/>
    </row>
    <row r="412" ht="15.75" customHeight="1">
      <c r="A412" s="10"/>
    </row>
    <row r="413" ht="15.75" customHeight="1">
      <c r="A413" s="10"/>
    </row>
    <row r="414" ht="15.75" customHeight="1">
      <c r="A414" s="10"/>
    </row>
    <row r="415" ht="15.75" customHeight="1">
      <c r="A415" s="10"/>
    </row>
    <row r="416" ht="15.75" customHeight="1">
      <c r="A416" s="10"/>
    </row>
    <row r="417" ht="15.75" customHeight="1">
      <c r="A417" s="10"/>
    </row>
    <row r="418" ht="15.75" customHeight="1">
      <c r="A418" s="10"/>
    </row>
    <row r="419" ht="15.75" customHeight="1">
      <c r="A419" s="10"/>
    </row>
    <row r="420" ht="15.75" customHeight="1">
      <c r="A420" s="10"/>
    </row>
    <row r="421" ht="15.75" customHeight="1">
      <c r="A421" s="10"/>
    </row>
    <row r="422" ht="15.75" customHeight="1">
      <c r="A422" s="10"/>
    </row>
    <row r="423" ht="15.75" customHeight="1">
      <c r="A423" s="10"/>
    </row>
    <row r="424" ht="15.75" customHeight="1">
      <c r="A424" s="10"/>
    </row>
    <row r="425" ht="15.75" customHeight="1">
      <c r="A425" s="10"/>
    </row>
    <row r="426" ht="15.75" customHeight="1">
      <c r="A426" s="10"/>
    </row>
    <row r="427" ht="15.75" customHeight="1">
      <c r="A427" s="10"/>
    </row>
    <row r="428" ht="15.75" customHeight="1">
      <c r="A428" s="10"/>
    </row>
    <row r="429" ht="15.75" customHeight="1">
      <c r="A429" s="10"/>
    </row>
    <row r="430" ht="15.75" customHeight="1">
      <c r="A430" s="10"/>
    </row>
    <row r="431" ht="15.75" customHeight="1">
      <c r="A431" s="10"/>
    </row>
    <row r="432" ht="15.75" customHeight="1">
      <c r="A432" s="10"/>
    </row>
    <row r="433" ht="15.75" customHeight="1">
      <c r="A433" s="10"/>
    </row>
    <row r="434" ht="15.75" customHeight="1">
      <c r="A434" s="10"/>
    </row>
    <row r="435" ht="15.75" customHeight="1">
      <c r="A435" s="10"/>
    </row>
    <row r="436" ht="15.75" customHeight="1">
      <c r="A436" s="10"/>
    </row>
    <row r="437" ht="15.75" customHeight="1">
      <c r="A437" s="10"/>
    </row>
    <row r="438" ht="15.75" customHeight="1">
      <c r="A438" s="10"/>
    </row>
    <row r="439" ht="15.75" customHeight="1">
      <c r="A439" s="10"/>
    </row>
    <row r="440" ht="15.75" customHeight="1">
      <c r="A440" s="10"/>
    </row>
    <row r="441" ht="15.75" customHeight="1">
      <c r="A441" s="10"/>
    </row>
    <row r="442" ht="15.75" customHeight="1">
      <c r="A442" s="10"/>
    </row>
    <row r="443" ht="15.75" customHeight="1">
      <c r="A443" s="10"/>
    </row>
    <row r="444" ht="15.75" customHeight="1">
      <c r="A444" s="10"/>
    </row>
    <row r="445" ht="15.75" customHeight="1">
      <c r="A445" s="10"/>
    </row>
    <row r="446" ht="15.75" customHeight="1">
      <c r="A446" s="10"/>
    </row>
    <row r="447" ht="15.75" customHeight="1">
      <c r="A447" s="10"/>
    </row>
    <row r="448" ht="15.75" customHeight="1">
      <c r="A448" s="10"/>
    </row>
    <row r="449" ht="15.75" customHeight="1">
      <c r="A449" s="10"/>
    </row>
    <row r="450" ht="15.75" customHeight="1">
      <c r="A450" s="10"/>
    </row>
    <row r="451" ht="15.75" customHeight="1">
      <c r="A451" s="10"/>
    </row>
    <row r="452" ht="15.75" customHeight="1">
      <c r="A452" s="10"/>
    </row>
    <row r="453" ht="15.75" customHeight="1">
      <c r="A453" s="10"/>
    </row>
    <row r="454" ht="15.75" customHeight="1">
      <c r="A454" s="10"/>
    </row>
    <row r="455" ht="15.75" customHeight="1">
      <c r="A455" s="10"/>
    </row>
    <row r="456" ht="15.75" customHeight="1">
      <c r="A456" s="10"/>
    </row>
    <row r="457" ht="15.75" customHeight="1">
      <c r="A457" s="10"/>
    </row>
    <row r="458" ht="15.75" customHeight="1">
      <c r="A458" s="10"/>
    </row>
    <row r="459" ht="15.75" customHeight="1">
      <c r="A459" s="10"/>
    </row>
    <row r="460" ht="15.75" customHeight="1">
      <c r="A460" s="10"/>
    </row>
    <row r="461" ht="15.75" customHeight="1">
      <c r="A461" s="10"/>
    </row>
    <row r="462" ht="15.75" customHeight="1">
      <c r="A462" s="10"/>
    </row>
    <row r="463" ht="15.75" customHeight="1">
      <c r="A463" s="10"/>
    </row>
    <row r="464" ht="15.75" customHeight="1">
      <c r="A464" s="10"/>
    </row>
    <row r="465" ht="15.75" customHeight="1">
      <c r="A465" s="10"/>
    </row>
    <row r="466" ht="15.75" customHeight="1">
      <c r="A466" s="10"/>
    </row>
    <row r="467" ht="15.75" customHeight="1">
      <c r="A467" s="10"/>
    </row>
    <row r="468" ht="15.75" customHeight="1">
      <c r="A468" s="10"/>
    </row>
    <row r="469" ht="15.75" customHeight="1">
      <c r="A469" s="10"/>
    </row>
    <row r="470" ht="15.75" customHeight="1">
      <c r="A470" s="10"/>
    </row>
    <row r="471" ht="15.75" customHeight="1">
      <c r="A471" s="10"/>
    </row>
    <row r="472" ht="15.75" customHeight="1">
      <c r="A472" s="10"/>
    </row>
    <row r="473" ht="15.75" customHeight="1">
      <c r="A473" s="10"/>
    </row>
    <row r="474" ht="15.75" customHeight="1">
      <c r="A474" s="10"/>
    </row>
    <row r="475" ht="15.75" customHeight="1">
      <c r="A475" s="10"/>
    </row>
    <row r="476" ht="15.75" customHeight="1">
      <c r="A476" s="10"/>
    </row>
    <row r="477" ht="15.75" customHeight="1">
      <c r="A477" s="10"/>
    </row>
    <row r="478" ht="15.75" customHeight="1">
      <c r="A478" s="10"/>
    </row>
    <row r="479" ht="15.75" customHeight="1">
      <c r="A479" s="10"/>
    </row>
    <row r="480" ht="15.75" customHeight="1">
      <c r="A480" s="10"/>
    </row>
    <row r="481" ht="15.75" customHeight="1">
      <c r="A481" s="10"/>
    </row>
    <row r="482" ht="15.75" customHeight="1">
      <c r="A482" s="10"/>
    </row>
    <row r="483" ht="15.75" customHeight="1">
      <c r="A483" s="10"/>
    </row>
    <row r="484" ht="15.75" customHeight="1">
      <c r="A484" s="10"/>
    </row>
    <row r="485" ht="15.75" customHeight="1">
      <c r="A485" s="10"/>
    </row>
    <row r="486" ht="15.75" customHeight="1">
      <c r="A486" s="10"/>
    </row>
    <row r="487" ht="15.75" customHeight="1">
      <c r="A487" s="10"/>
    </row>
    <row r="488" ht="15.75" customHeight="1">
      <c r="A488" s="10"/>
    </row>
    <row r="489" ht="15.75" customHeight="1">
      <c r="A489" s="10"/>
    </row>
    <row r="490" ht="15.75" customHeight="1">
      <c r="A490" s="10"/>
    </row>
    <row r="491" ht="15.75" customHeight="1">
      <c r="A491" s="10"/>
    </row>
    <row r="492" ht="15.75" customHeight="1">
      <c r="A492" s="10"/>
    </row>
    <row r="493" ht="15.75" customHeight="1">
      <c r="A493" s="10"/>
    </row>
    <row r="494" ht="15.75" customHeight="1">
      <c r="A494" s="10"/>
    </row>
    <row r="495" ht="15.75" customHeight="1">
      <c r="A495" s="10"/>
    </row>
    <row r="496" ht="15.75" customHeight="1">
      <c r="A496" s="10"/>
    </row>
    <row r="497" ht="15.75" customHeight="1">
      <c r="A497" s="10"/>
    </row>
    <row r="498" ht="15.75" customHeight="1">
      <c r="A498" s="10"/>
    </row>
    <row r="499" ht="15.75" customHeight="1">
      <c r="A499" s="10"/>
    </row>
    <row r="500" ht="15.75" customHeight="1">
      <c r="A500" s="10"/>
    </row>
    <row r="501" ht="15.75" customHeight="1">
      <c r="A501" s="10"/>
    </row>
    <row r="502" ht="15.75" customHeight="1">
      <c r="A502" s="10"/>
    </row>
    <row r="503" ht="15.75" customHeight="1">
      <c r="A503" s="10"/>
    </row>
    <row r="504" ht="15.75" customHeight="1">
      <c r="A504" s="10"/>
    </row>
    <row r="505" ht="15.75" customHeight="1">
      <c r="A505" s="10"/>
    </row>
    <row r="506" ht="15.75" customHeight="1">
      <c r="A506" s="10"/>
    </row>
    <row r="507" ht="15.75" customHeight="1">
      <c r="A507" s="10"/>
    </row>
    <row r="508" ht="15.75" customHeight="1">
      <c r="A508" s="10"/>
    </row>
    <row r="509" ht="15.75" customHeight="1">
      <c r="A509" s="10"/>
    </row>
    <row r="510" ht="15.75" customHeight="1">
      <c r="A510" s="10"/>
    </row>
    <row r="511" ht="15.75" customHeight="1">
      <c r="A511" s="10"/>
    </row>
    <row r="512" ht="15.75" customHeight="1">
      <c r="A512" s="10"/>
    </row>
    <row r="513" ht="15.75" customHeight="1">
      <c r="A513" s="10"/>
    </row>
    <row r="514" ht="15.75" customHeight="1">
      <c r="A514" s="10"/>
    </row>
    <row r="515" ht="15.75" customHeight="1">
      <c r="A515" s="10"/>
    </row>
    <row r="516" ht="15.75" customHeight="1">
      <c r="A516" s="10"/>
    </row>
    <row r="517" ht="15.75" customHeight="1">
      <c r="A517" s="10"/>
    </row>
    <row r="518" ht="15.75" customHeight="1">
      <c r="A518" s="10"/>
    </row>
    <row r="519" ht="15.75" customHeight="1">
      <c r="A519" s="10"/>
    </row>
    <row r="520" ht="15.75" customHeight="1">
      <c r="A520" s="10"/>
    </row>
    <row r="521" ht="15.75" customHeight="1">
      <c r="A521" s="10"/>
    </row>
    <row r="522" ht="15.75" customHeight="1">
      <c r="A522" s="10"/>
    </row>
    <row r="523" ht="15.75" customHeight="1">
      <c r="A523" s="10"/>
    </row>
    <row r="524" ht="15.75" customHeight="1">
      <c r="A524" s="10"/>
    </row>
    <row r="525" ht="15.75" customHeight="1">
      <c r="A525" s="10"/>
    </row>
    <row r="526" ht="15.75" customHeight="1">
      <c r="A526" s="10"/>
    </row>
    <row r="527" ht="15.75" customHeight="1">
      <c r="A527" s="10"/>
    </row>
    <row r="528" ht="15.75" customHeight="1">
      <c r="A528" s="10"/>
    </row>
    <row r="529" ht="15.75" customHeight="1">
      <c r="A529" s="10"/>
    </row>
    <row r="530" ht="15.75" customHeight="1">
      <c r="A530" s="10"/>
    </row>
    <row r="531" ht="15.75" customHeight="1">
      <c r="A531" s="10"/>
    </row>
    <row r="532" ht="15.75" customHeight="1">
      <c r="A532" s="10"/>
    </row>
    <row r="533" ht="15.75" customHeight="1">
      <c r="A533" s="10"/>
    </row>
    <row r="534" ht="15.75" customHeight="1">
      <c r="A534" s="10"/>
    </row>
    <row r="535" ht="15.75" customHeight="1">
      <c r="A535" s="10"/>
    </row>
    <row r="536" ht="15.75" customHeight="1">
      <c r="A536" s="10"/>
    </row>
    <row r="537" ht="15.75" customHeight="1">
      <c r="A537" s="10"/>
    </row>
    <row r="538" ht="15.75" customHeight="1">
      <c r="A538" s="10"/>
    </row>
    <row r="539" ht="15.75" customHeight="1">
      <c r="A539" s="10"/>
    </row>
    <row r="540" ht="15.75" customHeight="1">
      <c r="A540" s="10"/>
    </row>
    <row r="541" ht="15.75" customHeight="1">
      <c r="A541" s="10"/>
    </row>
    <row r="542" ht="15.75" customHeight="1">
      <c r="A542" s="10"/>
    </row>
    <row r="543" ht="15.75" customHeight="1">
      <c r="A543" s="10"/>
    </row>
    <row r="544" ht="15.75" customHeight="1">
      <c r="A544" s="10"/>
    </row>
    <row r="545" ht="15.75" customHeight="1">
      <c r="A545" s="10"/>
    </row>
    <row r="546" ht="15.75" customHeight="1">
      <c r="A546" s="10"/>
    </row>
    <row r="547" ht="15.75" customHeight="1">
      <c r="A547" s="10"/>
    </row>
    <row r="548" ht="15.75" customHeight="1">
      <c r="A548" s="10"/>
    </row>
    <row r="549" ht="15.75" customHeight="1">
      <c r="A549" s="10"/>
    </row>
    <row r="550" ht="15.75" customHeight="1">
      <c r="A550" s="10"/>
    </row>
    <row r="551" ht="15.75" customHeight="1">
      <c r="A551" s="10"/>
    </row>
    <row r="552" ht="15.75" customHeight="1">
      <c r="A552" s="10"/>
    </row>
    <row r="553" ht="15.75" customHeight="1">
      <c r="A553" s="10"/>
    </row>
    <row r="554" ht="15.75" customHeight="1">
      <c r="A554" s="10"/>
    </row>
    <row r="555" ht="15.75" customHeight="1">
      <c r="A555" s="10"/>
    </row>
    <row r="556" ht="15.75" customHeight="1">
      <c r="A556" s="10"/>
    </row>
    <row r="557" ht="15.75" customHeight="1">
      <c r="A557" s="10"/>
    </row>
    <row r="558" ht="15.75" customHeight="1">
      <c r="A558" s="10"/>
    </row>
    <row r="559" ht="15.75" customHeight="1">
      <c r="A559" s="10"/>
    </row>
    <row r="560" ht="15.75" customHeight="1">
      <c r="A560" s="10"/>
    </row>
    <row r="561" ht="15.75" customHeight="1">
      <c r="A561" s="10"/>
    </row>
    <row r="562" ht="15.75" customHeight="1">
      <c r="A562" s="10"/>
    </row>
    <row r="563" ht="15.75" customHeight="1">
      <c r="A563" s="10"/>
    </row>
    <row r="564" ht="15.75" customHeight="1">
      <c r="A564" s="10"/>
    </row>
    <row r="565" ht="15.75" customHeight="1">
      <c r="A565" s="10"/>
    </row>
    <row r="566" ht="15.75" customHeight="1">
      <c r="A566" s="10"/>
    </row>
    <row r="567" ht="15.75" customHeight="1">
      <c r="A567" s="10"/>
    </row>
    <row r="568" ht="15.75" customHeight="1">
      <c r="A568" s="10"/>
    </row>
    <row r="569" ht="15.75" customHeight="1">
      <c r="A569" s="10"/>
    </row>
    <row r="570" ht="15.75" customHeight="1">
      <c r="A570" s="10"/>
    </row>
    <row r="571" ht="15.75" customHeight="1">
      <c r="A571" s="10"/>
    </row>
    <row r="572" ht="15.75" customHeight="1">
      <c r="A572" s="10"/>
    </row>
    <row r="573" ht="15.75" customHeight="1">
      <c r="A573" s="10"/>
    </row>
    <row r="574" ht="15.75" customHeight="1">
      <c r="A574" s="10"/>
    </row>
    <row r="575" ht="15.75" customHeight="1">
      <c r="A575" s="10"/>
    </row>
    <row r="576" ht="15.75" customHeight="1">
      <c r="A576" s="10"/>
    </row>
    <row r="577" ht="15.75" customHeight="1">
      <c r="A577" s="10"/>
    </row>
    <row r="578" ht="15.75" customHeight="1">
      <c r="A578" s="10"/>
    </row>
    <row r="579" ht="15.75" customHeight="1">
      <c r="A579" s="10"/>
    </row>
    <row r="580" ht="15.75" customHeight="1">
      <c r="A580" s="10"/>
    </row>
    <row r="581" ht="15.75" customHeight="1">
      <c r="A581" s="10"/>
    </row>
    <row r="582" ht="15.75" customHeight="1">
      <c r="A582" s="10"/>
    </row>
    <row r="583" ht="15.75" customHeight="1">
      <c r="A583" s="10"/>
    </row>
    <row r="584" ht="15.75" customHeight="1">
      <c r="A584" s="10"/>
    </row>
    <row r="585" ht="15.75" customHeight="1">
      <c r="A585" s="10"/>
    </row>
    <row r="586" ht="15.75" customHeight="1">
      <c r="A586" s="10"/>
    </row>
    <row r="587" ht="15.75" customHeight="1">
      <c r="A587" s="10"/>
    </row>
    <row r="588" ht="15.75" customHeight="1">
      <c r="A588" s="10"/>
    </row>
    <row r="589" ht="15.75" customHeight="1">
      <c r="A589" s="10"/>
    </row>
    <row r="590" ht="15.75" customHeight="1">
      <c r="A590" s="10"/>
    </row>
    <row r="591" ht="15.75" customHeight="1">
      <c r="A591" s="10"/>
    </row>
    <row r="592" ht="15.75" customHeight="1">
      <c r="A592" s="10"/>
    </row>
    <row r="593" ht="15.75" customHeight="1">
      <c r="A593" s="10"/>
    </row>
    <row r="594" ht="15.75" customHeight="1">
      <c r="A594" s="10"/>
    </row>
    <row r="595" ht="15.75" customHeight="1">
      <c r="A595" s="10"/>
    </row>
    <row r="596" ht="15.75" customHeight="1">
      <c r="A596" s="10"/>
    </row>
    <row r="597" ht="15.75" customHeight="1">
      <c r="A597" s="10"/>
    </row>
    <row r="598" ht="15.75" customHeight="1">
      <c r="A598" s="10"/>
    </row>
    <row r="599" ht="15.75" customHeight="1">
      <c r="A599" s="10"/>
    </row>
    <row r="600" ht="15.75" customHeight="1">
      <c r="A600" s="10"/>
    </row>
    <row r="601" ht="15.75" customHeight="1">
      <c r="A601" s="10"/>
    </row>
    <row r="602" ht="15.75" customHeight="1">
      <c r="A602" s="10"/>
    </row>
    <row r="603" ht="15.75" customHeight="1">
      <c r="A603" s="10"/>
    </row>
    <row r="604" ht="15.75" customHeight="1">
      <c r="A604" s="10"/>
    </row>
    <row r="605" ht="15.75" customHeight="1">
      <c r="A605" s="10"/>
    </row>
    <row r="606" ht="15.75" customHeight="1">
      <c r="A606" s="10"/>
    </row>
    <row r="607" ht="15.75" customHeight="1">
      <c r="A607" s="10"/>
    </row>
    <row r="608" ht="15.75" customHeight="1">
      <c r="A608" s="10"/>
    </row>
    <row r="609" ht="15.75" customHeight="1">
      <c r="A609" s="10"/>
    </row>
    <row r="610" ht="15.75" customHeight="1">
      <c r="A610" s="10"/>
    </row>
    <row r="611" ht="15.75" customHeight="1">
      <c r="A611" s="10"/>
    </row>
    <row r="612" ht="15.75" customHeight="1">
      <c r="A612" s="10"/>
    </row>
    <row r="613" ht="15.75" customHeight="1">
      <c r="A613" s="10"/>
    </row>
    <row r="614" ht="15.75" customHeight="1">
      <c r="A614" s="10"/>
    </row>
    <row r="615" ht="15.75" customHeight="1">
      <c r="A615" s="10"/>
    </row>
    <row r="616" ht="15.75" customHeight="1">
      <c r="A616" s="10"/>
    </row>
    <row r="617" ht="15.75" customHeight="1">
      <c r="A617" s="10"/>
    </row>
    <row r="618" ht="15.75" customHeight="1">
      <c r="A618" s="10"/>
    </row>
    <row r="619" ht="15.75" customHeight="1">
      <c r="A619" s="10"/>
    </row>
    <row r="620" ht="15.75" customHeight="1">
      <c r="A620" s="10"/>
    </row>
    <row r="621" ht="15.75" customHeight="1">
      <c r="A621" s="10"/>
    </row>
    <row r="622" ht="15.75" customHeight="1">
      <c r="A622" s="10"/>
    </row>
    <row r="623" ht="15.75" customHeight="1">
      <c r="A623" s="10"/>
    </row>
    <row r="624" ht="15.75" customHeight="1">
      <c r="A624" s="10"/>
    </row>
    <row r="625" ht="15.75" customHeight="1">
      <c r="A625" s="10"/>
    </row>
    <row r="626" ht="15.75" customHeight="1">
      <c r="A626" s="10"/>
    </row>
    <row r="627" ht="15.75" customHeight="1">
      <c r="A627" s="10"/>
    </row>
    <row r="628" ht="15.75" customHeight="1">
      <c r="A628" s="10"/>
    </row>
    <row r="629" ht="15.75" customHeight="1">
      <c r="A629" s="10"/>
    </row>
    <row r="630" ht="15.75" customHeight="1">
      <c r="A630" s="10"/>
    </row>
    <row r="631" ht="15.75" customHeight="1">
      <c r="A631" s="10"/>
    </row>
    <row r="632" ht="15.75" customHeight="1">
      <c r="A632" s="10"/>
    </row>
    <row r="633" ht="15.75" customHeight="1">
      <c r="A633" s="10"/>
    </row>
    <row r="634" ht="15.75" customHeight="1">
      <c r="A634" s="10"/>
    </row>
    <row r="635" ht="15.75" customHeight="1">
      <c r="A635" s="10"/>
    </row>
    <row r="636" ht="15.75" customHeight="1">
      <c r="A636" s="10"/>
    </row>
    <row r="637" ht="15.75" customHeight="1">
      <c r="A637" s="10"/>
    </row>
    <row r="638" ht="15.75" customHeight="1">
      <c r="A638" s="10"/>
    </row>
    <row r="639" ht="15.75" customHeight="1">
      <c r="A639" s="10"/>
    </row>
    <row r="640" ht="15.75" customHeight="1">
      <c r="A640" s="10"/>
    </row>
    <row r="641" ht="15.75" customHeight="1">
      <c r="A641" s="10"/>
    </row>
    <row r="642" ht="15.75" customHeight="1">
      <c r="A642" s="10"/>
    </row>
    <row r="643" ht="15.75" customHeight="1">
      <c r="A643" s="10"/>
    </row>
    <row r="644" ht="15.75" customHeight="1">
      <c r="A644" s="10"/>
    </row>
    <row r="645" ht="15.75" customHeight="1">
      <c r="A645" s="10"/>
    </row>
    <row r="646" ht="15.75" customHeight="1">
      <c r="A646" s="10"/>
    </row>
    <row r="647" ht="15.75" customHeight="1">
      <c r="A647" s="10"/>
    </row>
    <row r="648" ht="15.75" customHeight="1">
      <c r="A648" s="10"/>
    </row>
    <row r="649" ht="15.75" customHeight="1">
      <c r="A649" s="10"/>
    </row>
    <row r="650" ht="15.75" customHeight="1">
      <c r="A650" s="10"/>
    </row>
    <row r="651" ht="15.75" customHeight="1">
      <c r="A651" s="10"/>
    </row>
    <row r="652" ht="15.75" customHeight="1">
      <c r="A652" s="10"/>
    </row>
    <row r="653" ht="15.75" customHeight="1">
      <c r="A653" s="10"/>
    </row>
    <row r="654" ht="15.75" customHeight="1">
      <c r="A654" s="10"/>
    </row>
    <row r="655" ht="15.75" customHeight="1">
      <c r="A655" s="10"/>
    </row>
    <row r="656" ht="15.75" customHeight="1">
      <c r="A656" s="10"/>
    </row>
    <row r="657" ht="15.75" customHeight="1">
      <c r="A657" s="10"/>
    </row>
    <row r="658" ht="15.75" customHeight="1">
      <c r="A658" s="10"/>
    </row>
    <row r="659" ht="15.75" customHeight="1">
      <c r="A659" s="10"/>
    </row>
    <row r="660" ht="15.75" customHeight="1">
      <c r="A660" s="10"/>
    </row>
    <row r="661" ht="15.75" customHeight="1">
      <c r="A661" s="10"/>
    </row>
    <row r="662" ht="15.75" customHeight="1">
      <c r="A662" s="10"/>
    </row>
    <row r="663" ht="15.75" customHeight="1">
      <c r="A663" s="10"/>
    </row>
    <row r="664" ht="15.75" customHeight="1">
      <c r="A664" s="10"/>
    </row>
    <row r="665" ht="15.75" customHeight="1">
      <c r="A665" s="10"/>
    </row>
    <row r="666" ht="15.75" customHeight="1">
      <c r="A666" s="10"/>
    </row>
    <row r="667" ht="15.75" customHeight="1">
      <c r="A667" s="10"/>
    </row>
    <row r="668" ht="15.75" customHeight="1">
      <c r="A668" s="10"/>
    </row>
    <row r="669" ht="15.75" customHeight="1">
      <c r="A669" s="10"/>
    </row>
    <row r="670" ht="15.75" customHeight="1">
      <c r="A670" s="10"/>
    </row>
    <row r="671" ht="15.75" customHeight="1">
      <c r="A671" s="10"/>
    </row>
    <row r="672" ht="15.75" customHeight="1">
      <c r="A672" s="10"/>
    </row>
    <row r="673" ht="15.75" customHeight="1">
      <c r="A673" s="10"/>
    </row>
    <row r="674" ht="15.75" customHeight="1">
      <c r="A674" s="10"/>
    </row>
    <row r="675" ht="15.75" customHeight="1">
      <c r="A675" s="10"/>
    </row>
    <row r="676" ht="15.75" customHeight="1">
      <c r="A676" s="10"/>
    </row>
    <row r="677" ht="15.75" customHeight="1">
      <c r="A677" s="10"/>
    </row>
    <row r="678" ht="15.75" customHeight="1">
      <c r="A678" s="10"/>
    </row>
    <row r="679" ht="15.75" customHeight="1">
      <c r="A679" s="10"/>
    </row>
    <row r="680" ht="15.75" customHeight="1">
      <c r="A680" s="10"/>
    </row>
    <row r="681" ht="15.75" customHeight="1">
      <c r="A681" s="10"/>
    </row>
    <row r="682" ht="15.75" customHeight="1">
      <c r="A682" s="10"/>
    </row>
    <row r="683" ht="15.75" customHeight="1">
      <c r="A683" s="10"/>
    </row>
    <row r="684" ht="15.75" customHeight="1">
      <c r="A684" s="10"/>
    </row>
    <row r="685" ht="15.75" customHeight="1">
      <c r="A685" s="10"/>
    </row>
    <row r="686" ht="15.75" customHeight="1">
      <c r="A686" s="10"/>
    </row>
    <row r="687" ht="15.75" customHeight="1">
      <c r="A687" s="10"/>
    </row>
    <row r="688" ht="15.75" customHeight="1">
      <c r="A688" s="10"/>
    </row>
    <row r="689" ht="15.75" customHeight="1">
      <c r="A689" s="10"/>
    </row>
    <row r="690" ht="15.75" customHeight="1">
      <c r="A690" s="10"/>
    </row>
    <row r="691" ht="15.75" customHeight="1">
      <c r="A691" s="10"/>
    </row>
    <row r="692" ht="15.75" customHeight="1">
      <c r="A692" s="10"/>
    </row>
    <row r="693" ht="15.75" customHeight="1">
      <c r="A693" s="10"/>
    </row>
    <row r="694" ht="15.75" customHeight="1">
      <c r="A694" s="10"/>
    </row>
    <row r="695" ht="15.75" customHeight="1">
      <c r="A695" s="10"/>
    </row>
    <row r="696" ht="15.75" customHeight="1">
      <c r="A696" s="10"/>
    </row>
    <row r="697" ht="15.75" customHeight="1">
      <c r="A697" s="10"/>
    </row>
    <row r="698" ht="15.75" customHeight="1">
      <c r="A698" s="10"/>
    </row>
    <row r="699" ht="15.75" customHeight="1">
      <c r="A699" s="10"/>
    </row>
    <row r="700" ht="15.75" customHeight="1">
      <c r="A700" s="10"/>
    </row>
    <row r="701" ht="15.75" customHeight="1">
      <c r="A701" s="10"/>
    </row>
    <row r="702" ht="15.75" customHeight="1">
      <c r="A702" s="10"/>
    </row>
    <row r="703" ht="15.75" customHeight="1">
      <c r="A703" s="10"/>
    </row>
    <row r="704" ht="15.75" customHeight="1">
      <c r="A704" s="10"/>
    </row>
    <row r="705" ht="15.75" customHeight="1">
      <c r="A705" s="10"/>
    </row>
    <row r="706" ht="15.75" customHeight="1">
      <c r="A706" s="10"/>
    </row>
    <row r="707" ht="15.75" customHeight="1">
      <c r="A707" s="10"/>
    </row>
    <row r="708" ht="15.75" customHeight="1">
      <c r="A708" s="10"/>
    </row>
    <row r="709" ht="15.75" customHeight="1">
      <c r="A709" s="10"/>
    </row>
    <row r="710" ht="15.75" customHeight="1">
      <c r="A710" s="10"/>
    </row>
    <row r="711" ht="15.75" customHeight="1">
      <c r="A711" s="10"/>
    </row>
    <row r="712" ht="15.75" customHeight="1">
      <c r="A712" s="10"/>
    </row>
    <row r="713" ht="15.75" customHeight="1">
      <c r="A713" s="10"/>
    </row>
    <row r="714" ht="15.75" customHeight="1">
      <c r="A714" s="10"/>
    </row>
    <row r="715" ht="15.75" customHeight="1">
      <c r="A715" s="10"/>
    </row>
    <row r="716" ht="15.75" customHeight="1">
      <c r="A716" s="10"/>
    </row>
    <row r="717" ht="15.75" customHeight="1">
      <c r="A717" s="10"/>
    </row>
    <row r="718" ht="15.75" customHeight="1">
      <c r="A718" s="10"/>
    </row>
    <row r="719" ht="15.75" customHeight="1">
      <c r="A719" s="10"/>
    </row>
    <row r="720" ht="15.75" customHeight="1">
      <c r="A720" s="10"/>
    </row>
    <row r="721" ht="15.75" customHeight="1">
      <c r="A721" s="10"/>
    </row>
    <row r="722" ht="15.75" customHeight="1">
      <c r="A722" s="10"/>
    </row>
    <row r="723" ht="15.75" customHeight="1">
      <c r="A723" s="10"/>
    </row>
    <row r="724" ht="15.75" customHeight="1">
      <c r="A724" s="10"/>
    </row>
    <row r="725" ht="15.75" customHeight="1">
      <c r="A725" s="10"/>
    </row>
    <row r="726" ht="15.75" customHeight="1">
      <c r="A726" s="10"/>
    </row>
    <row r="727" ht="15.75" customHeight="1">
      <c r="A727" s="10"/>
    </row>
    <row r="728" ht="15.75" customHeight="1">
      <c r="A728" s="10"/>
    </row>
    <row r="729" ht="15.75" customHeight="1">
      <c r="A729" s="10"/>
    </row>
    <row r="730" ht="15.75" customHeight="1">
      <c r="A730" s="10"/>
    </row>
    <row r="731" ht="15.75" customHeight="1">
      <c r="A731" s="10"/>
    </row>
    <row r="732" ht="15.75" customHeight="1">
      <c r="A732" s="10"/>
    </row>
    <row r="733" ht="15.75" customHeight="1">
      <c r="A733" s="10"/>
    </row>
    <row r="734" ht="15.75" customHeight="1">
      <c r="A734" s="10"/>
    </row>
    <row r="735" ht="15.75" customHeight="1">
      <c r="A735" s="10"/>
    </row>
    <row r="736" ht="15.75" customHeight="1">
      <c r="A736" s="10"/>
    </row>
    <row r="737" ht="15.75" customHeight="1">
      <c r="A737" s="10"/>
    </row>
    <row r="738" ht="15.75" customHeight="1">
      <c r="A738" s="10"/>
    </row>
    <row r="739" ht="15.75" customHeight="1">
      <c r="A739" s="10"/>
    </row>
    <row r="740" ht="15.75" customHeight="1">
      <c r="A740" s="10"/>
    </row>
    <row r="741" ht="15.75" customHeight="1">
      <c r="A741" s="10"/>
    </row>
    <row r="742" ht="15.75" customHeight="1">
      <c r="A742" s="10"/>
    </row>
    <row r="743" ht="15.75" customHeight="1">
      <c r="A743" s="10"/>
    </row>
    <row r="744" ht="15.75" customHeight="1">
      <c r="A744" s="10"/>
    </row>
    <row r="745" ht="15.75" customHeight="1">
      <c r="A745" s="10"/>
    </row>
    <row r="746" ht="15.75" customHeight="1">
      <c r="A746" s="10"/>
    </row>
    <row r="747" ht="15.75" customHeight="1">
      <c r="A747" s="10"/>
    </row>
    <row r="748" ht="15.75" customHeight="1">
      <c r="A748" s="10"/>
    </row>
    <row r="749" ht="15.75" customHeight="1">
      <c r="A749" s="10"/>
    </row>
    <row r="750" ht="15.75" customHeight="1">
      <c r="A750" s="10"/>
    </row>
    <row r="751" ht="15.75" customHeight="1">
      <c r="A751" s="10"/>
    </row>
    <row r="752" ht="15.75" customHeight="1">
      <c r="A752" s="10"/>
    </row>
    <row r="753" ht="15.75" customHeight="1">
      <c r="A753" s="10"/>
    </row>
    <row r="754" ht="15.75" customHeight="1">
      <c r="A754" s="10"/>
    </row>
    <row r="755" ht="15.75" customHeight="1">
      <c r="A755" s="10"/>
    </row>
    <row r="756" ht="15.75" customHeight="1">
      <c r="A756" s="10"/>
    </row>
    <row r="757" ht="15.75" customHeight="1">
      <c r="A757" s="10"/>
    </row>
    <row r="758" ht="15.75" customHeight="1">
      <c r="A758" s="10"/>
    </row>
    <row r="759" ht="15.75" customHeight="1">
      <c r="A759" s="10"/>
    </row>
    <row r="760" ht="15.75" customHeight="1">
      <c r="A760" s="10"/>
    </row>
    <row r="761" ht="15.75" customHeight="1">
      <c r="A761" s="10"/>
    </row>
    <row r="762" ht="15.75" customHeight="1">
      <c r="A762" s="10"/>
    </row>
    <row r="763" ht="15.75" customHeight="1">
      <c r="A763" s="10"/>
    </row>
    <row r="764" ht="15.75" customHeight="1">
      <c r="A764" s="10"/>
    </row>
    <row r="765" ht="15.75" customHeight="1">
      <c r="A765" s="10"/>
    </row>
    <row r="766" ht="15.75" customHeight="1">
      <c r="A766" s="10"/>
    </row>
    <row r="767" ht="15.75" customHeight="1">
      <c r="A767" s="10"/>
    </row>
    <row r="768" ht="15.75" customHeight="1">
      <c r="A768" s="10"/>
    </row>
    <row r="769" ht="15.75" customHeight="1">
      <c r="A769" s="10"/>
    </row>
    <row r="770" ht="15.75" customHeight="1">
      <c r="A770" s="10"/>
    </row>
    <row r="771" ht="15.75" customHeight="1">
      <c r="A771" s="10"/>
    </row>
    <row r="772" ht="15.75" customHeight="1">
      <c r="A772" s="10"/>
    </row>
    <row r="773" ht="15.75" customHeight="1">
      <c r="A773" s="10"/>
    </row>
    <row r="774" ht="15.75" customHeight="1">
      <c r="A774" s="10"/>
    </row>
    <row r="775" ht="15.75" customHeight="1">
      <c r="A775" s="10"/>
    </row>
    <row r="776" ht="15.75" customHeight="1">
      <c r="A776" s="10"/>
    </row>
    <row r="777" ht="15.75" customHeight="1">
      <c r="A777" s="10"/>
    </row>
    <row r="778" ht="15.75" customHeight="1">
      <c r="A778" s="10"/>
    </row>
    <row r="779" ht="15.75" customHeight="1">
      <c r="A779" s="10"/>
    </row>
    <row r="780" ht="15.75" customHeight="1">
      <c r="A780" s="10"/>
    </row>
    <row r="781" ht="15.75" customHeight="1">
      <c r="A781" s="10"/>
    </row>
    <row r="782" ht="15.75" customHeight="1">
      <c r="A782" s="10"/>
    </row>
    <row r="783" ht="15.75" customHeight="1">
      <c r="A783" s="10"/>
    </row>
    <row r="784" ht="15.75" customHeight="1">
      <c r="A784" s="10"/>
    </row>
    <row r="785" ht="15.75" customHeight="1">
      <c r="A785" s="10"/>
    </row>
    <row r="786" ht="15.75" customHeight="1">
      <c r="A786" s="10"/>
    </row>
    <row r="787" ht="15.75" customHeight="1">
      <c r="A787" s="10"/>
    </row>
    <row r="788" ht="15.75" customHeight="1">
      <c r="A788" s="10"/>
    </row>
    <row r="789" ht="15.75" customHeight="1">
      <c r="A789" s="10"/>
    </row>
    <row r="790" ht="15.75" customHeight="1">
      <c r="A790" s="10"/>
    </row>
    <row r="791" ht="15.75" customHeight="1">
      <c r="A791" s="10"/>
    </row>
    <row r="792" ht="15.75" customHeight="1">
      <c r="A792" s="10"/>
    </row>
    <row r="793" ht="15.75" customHeight="1">
      <c r="A793" s="10"/>
    </row>
    <row r="794" ht="15.75" customHeight="1">
      <c r="A794" s="10"/>
    </row>
    <row r="795" ht="15.75" customHeight="1">
      <c r="A795" s="10"/>
    </row>
    <row r="796" ht="15.75" customHeight="1">
      <c r="A796" s="10"/>
    </row>
    <row r="797" ht="15.75" customHeight="1">
      <c r="A797" s="10"/>
    </row>
    <row r="798" ht="15.75" customHeight="1">
      <c r="A798" s="10"/>
    </row>
    <row r="799" ht="15.75" customHeight="1">
      <c r="A799" s="10"/>
    </row>
    <row r="800" ht="15.75" customHeight="1">
      <c r="A800" s="10"/>
    </row>
    <row r="801" ht="15.75" customHeight="1">
      <c r="A801" s="10"/>
    </row>
    <row r="802" ht="15.75" customHeight="1">
      <c r="A802" s="10"/>
    </row>
    <row r="803" ht="15.75" customHeight="1">
      <c r="A803" s="10"/>
    </row>
    <row r="804" ht="15.75" customHeight="1">
      <c r="A804" s="10"/>
    </row>
    <row r="805" ht="15.75" customHeight="1">
      <c r="A805" s="10"/>
    </row>
    <row r="806" ht="15.75" customHeight="1">
      <c r="A806" s="10"/>
    </row>
    <row r="807" ht="15.75" customHeight="1">
      <c r="A807" s="10"/>
    </row>
    <row r="808" ht="15.75" customHeight="1">
      <c r="A808" s="10"/>
    </row>
    <row r="809" ht="15.75" customHeight="1">
      <c r="A809" s="10"/>
    </row>
    <row r="810" ht="15.75" customHeight="1">
      <c r="A810" s="10"/>
    </row>
    <row r="811" ht="15.75" customHeight="1">
      <c r="A811" s="10"/>
    </row>
    <row r="812" ht="15.75" customHeight="1">
      <c r="A812" s="10"/>
    </row>
    <row r="813" ht="15.75" customHeight="1">
      <c r="A813" s="10"/>
    </row>
    <row r="814" ht="15.75" customHeight="1">
      <c r="A814" s="10"/>
    </row>
    <row r="815" ht="15.75" customHeight="1">
      <c r="A815" s="10"/>
    </row>
    <row r="816" ht="15.75" customHeight="1">
      <c r="A816" s="10"/>
    </row>
    <row r="817" ht="15.75" customHeight="1">
      <c r="A817" s="10"/>
    </row>
    <row r="818" ht="15.75" customHeight="1">
      <c r="A818" s="10"/>
    </row>
    <row r="819" ht="15.75" customHeight="1">
      <c r="A819" s="10"/>
    </row>
    <row r="820" ht="15.75" customHeight="1">
      <c r="A820" s="10"/>
    </row>
    <row r="821" ht="15.75" customHeight="1">
      <c r="A821" s="10"/>
    </row>
    <row r="822" ht="15.75" customHeight="1">
      <c r="A822" s="10"/>
    </row>
    <row r="823" ht="15.75" customHeight="1">
      <c r="A823" s="10"/>
    </row>
    <row r="824" ht="15.75" customHeight="1">
      <c r="A824" s="10"/>
    </row>
    <row r="825" ht="15.75" customHeight="1">
      <c r="A825" s="10"/>
    </row>
    <row r="826" ht="15.75" customHeight="1">
      <c r="A826" s="10"/>
    </row>
    <row r="827" ht="15.75" customHeight="1">
      <c r="A827" s="10"/>
    </row>
    <row r="828" ht="15.75" customHeight="1">
      <c r="A828" s="10"/>
    </row>
    <row r="829" ht="15.75" customHeight="1">
      <c r="A829" s="10"/>
    </row>
    <row r="830" ht="15.75" customHeight="1">
      <c r="A830" s="10"/>
    </row>
    <row r="831" ht="15.75" customHeight="1">
      <c r="A831" s="10"/>
    </row>
    <row r="832" ht="15.75" customHeight="1">
      <c r="A832" s="10"/>
    </row>
    <row r="833" ht="15.75" customHeight="1">
      <c r="A833" s="10"/>
    </row>
    <row r="834" ht="15.75" customHeight="1">
      <c r="A834" s="10"/>
    </row>
    <row r="835" ht="15.75" customHeight="1">
      <c r="A835" s="10"/>
    </row>
    <row r="836" ht="15.75" customHeight="1">
      <c r="A836" s="10"/>
    </row>
    <row r="837" ht="15.75" customHeight="1">
      <c r="A837" s="10"/>
    </row>
    <row r="838" ht="15.75" customHeight="1">
      <c r="A838" s="10"/>
    </row>
    <row r="839" ht="15.75" customHeight="1">
      <c r="A839" s="10"/>
    </row>
    <row r="840" ht="15.75" customHeight="1">
      <c r="A840" s="10"/>
    </row>
    <row r="841" ht="15.75" customHeight="1">
      <c r="A841" s="10"/>
    </row>
    <row r="842" ht="15.75" customHeight="1">
      <c r="A842" s="10"/>
    </row>
    <row r="843" ht="15.75" customHeight="1">
      <c r="A843" s="10"/>
    </row>
    <row r="844" ht="15.75" customHeight="1">
      <c r="A844" s="10"/>
    </row>
    <row r="845" ht="15.75" customHeight="1">
      <c r="A845" s="10"/>
    </row>
    <row r="846" ht="15.75" customHeight="1">
      <c r="A846" s="10"/>
    </row>
    <row r="847" ht="15.75" customHeight="1">
      <c r="A847" s="10"/>
    </row>
    <row r="848" ht="15.75" customHeight="1">
      <c r="A848" s="10"/>
    </row>
    <row r="849" ht="15.75" customHeight="1">
      <c r="A849" s="10"/>
    </row>
    <row r="850" ht="15.75" customHeight="1">
      <c r="A850" s="10"/>
    </row>
    <row r="851" ht="15.75" customHeight="1">
      <c r="A851" s="10"/>
    </row>
    <row r="852" ht="15.75" customHeight="1">
      <c r="A852" s="10"/>
    </row>
    <row r="853" ht="15.75" customHeight="1">
      <c r="A853" s="10"/>
    </row>
    <row r="854" ht="15.75" customHeight="1">
      <c r="A854" s="10"/>
    </row>
    <row r="855" ht="15.75" customHeight="1">
      <c r="A855" s="10"/>
    </row>
    <row r="856" ht="15.75" customHeight="1">
      <c r="A856" s="10"/>
    </row>
    <row r="857" ht="15.75" customHeight="1">
      <c r="A857" s="10"/>
    </row>
    <row r="858" ht="15.75" customHeight="1">
      <c r="A858" s="10"/>
    </row>
    <row r="859" ht="15.75" customHeight="1">
      <c r="A859" s="10"/>
    </row>
    <row r="860" ht="15.75" customHeight="1">
      <c r="A860" s="10"/>
    </row>
    <row r="861" ht="15.75" customHeight="1">
      <c r="A861" s="10"/>
    </row>
    <row r="862" ht="15.75" customHeight="1">
      <c r="A862" s="10"/>
    </row>
    <row r="863" ht="15.75" customHeight="1">
      <c r="A863" s="10"/>
    </row>
    <row r="864" ht="15.75" customHeight="1">
      <c r="A864" s="10"/>
    </row>
    <row r="865" ht="15.75" customHeight="1">
      <c r="A865" s="10"/>
    </row>
    <row r="866" ht="15.75" customHeight="1">
      <c r="A866" s="10"/>
    </row>
    <row r="867" ht="15.75" customHeight="1">
      <c r="A867" s="10"/>
    </row>
    <row r="868" ht="15.75" customHeight="1">
      <c r="A868" s="10"/>
    </row>
    <row r="869" ht="15.75" customHeight="1">
      <c r="A869" s="10"/>
    </row>
    <row r="870" ht="15.75" customHeight="1">
      <c r="A870" s="10"/>
    </row>
    <row r="871" ht="15.75" customHeight="1">
      <c r="A871" s="10"/>
    </row>
    <row r="872" ht="15.75" customHeight="1">
      <c r="A872" s="10"/>
    </row>
    <row r="873" ht="15.75" customHeight="1">
      <c r="A873" s="10"/>
    </row>
    <row r="874" ht="15.75" customHeight="1">
      <c r="A874" s="10"/>
    </row>
    <row r="875" ht="15.75" customHeight="1">
      <c r="A875" s="10"/>
    </row>
    <row r="876" ht="15.75" customHeight="1">
      <c r="A876" s="10"/>
    </row>
    <row r="877" ht="15.75" customHeight="1">
      <c r="A877" s="10"/>
    </row>
    <row r="878" ht="15.75" customHeight="1">
      <c r="A878" s="10"/>
    </row>
    <row r="879" ht="15.75" customHeight="1">
      <c r="A879" s="10"/>
    </row>
    <row r="880" ht="15.75" customHeight="1">
      <c r="A880" s="10"/>
    </row>
    <row r="881" ht="15.75" customHeight="1">
      <c r="A881" s="10"/>
    </row>
    <row r="882" ht="15.75" customHeight="1">
      <c r="A882" s="10"/>
    </row>
    <row r="883" ht="15.75" customHeight="1">
      <c r="A883" s="10"/>
    </row>
    <row r="884" ht="15.75" customHeight="1">
      <c r="A884" s="10"/>
    </row>
    <row r="885" ht="15.75" customHeight="1">
      <c r="A885" s="10"/>
    </row>
    <row r="886" ht="15.75" customHeight="1">
      <c r="A886" s="10"/>
    </row>
    <row r="887" ht="15.75" customHeight="1">
      <c r="A887" s="10"/>
    </row>
    <row r="888" ht="15.75" customHeight="1">
      <c r="A888" s="10"/>
    </row>
    <row r="889" ht="15.75" customHeight="1">
      <c r="A889" s="10"/>
    </row>
    <row r="890" ht="15.75" customHeight="1">
      <c r="A890" s="10"/>
    </row>
    <row r="891" ht="15.75" customHeight="1">
      <c r="A891" s="10"/>
    </row>
    <row r="892" ht="15.75" customHeight="1">
      <c r="A892" s="10"/>
    </row>
    <row r="893" ht="15.75" customHeight="1">
      <c r="A893" s="10"/>
    </row>
    <row r="894" ht="15.75" customHeight="1">
      <c r="A894" s="10"/>
    </row>
    <row r="895" ht="15.75" customHeight="1">
      <c r="A895" s="10"/>
    </row>
    <row r="896" ht="15.75" customHeight="1">
      <c r="A896" s="10"/>
    </row>
    <row r="897" ht="15.75" customHeight="1">
      <c r="A897" s="10"/>
    </row>
    <row r="898" ht="15.75" customHeight="1">
      <c r="A898" s="10"/>
    </row>
    <row r="899" ht="15.75" customHeight="1">
      <c r="A899" s="10"/>
    </row>
    <row r="900" ht="15.75" customHeight="1">
      <c r="A900" s="10"/>
    </row>
    <row r="901" ht="15.75" customHeight="1">
      <c r="A901" s="10"/>
    </row>
    <row r="902" ht="15.75" customHeight="1">
      <c r="A902" s="10"/>
    </row>
    <row r="903" ht="15.75" customHeight="1">
      <c r="A903" s="10"/>
    </row>
    <row r="904" ht="15.75" customHeight="1">
      <c r="A904" s="10"/>
    </row>
    <row r="905" ht="15.75" customHeight="1">
      <c r="A905" s="10"/>
    </row>
    <row r="906" ht="15.75" customHeight="1">
      <c r="A906" s="10"/>
    </row>
    <row r="907" ht="15.75" customHeight="1">
      <c r="A907" s="10"/>
    </row>
    <row r="908" ht="15.75" customHeight="1">
      <c r="A908" s="10"/>
    </row>
    <row r="909" ht="15.75" customHeight="1">
      <c r="A909" s="10"/>
    </row>
    <row r="910" ht="15.75" customHeight="1">
      <c r="A910" s="10"/>
    </row>
    <row r="911" ht="15.75" customHeight="1">
      <c r="A911" s="10"/>
    </row>
    <row r="912" ht="15.75" customHeight="1">
      <c r="A912" s="10"/>
    </row>
    <row r="913" ht="15.75" customHeight="1">
      <c r="A913" s="10"/>
    </row>
    <row r="914" ht="15.75" customHeight="1">
      <c r="A914" s="10"/>
    </row>
    <row r="915" ht="15.75" customHeight="1">
      <c r="A915" s="10"/>
    </row>
    <row r="916" ht="15.75" customHeight="1">
      <c r="A916" s="10"/>
    </row>
    <row r="917" ht="15.75" customHeight="1">
      <c r="A917" s="10"/>
    </row>
    <row r="918" ht="15.75" customHeight="1">
      <c r="A918" s="10"/>
    </row>
    <row r="919" ht="15.75" customHeight="1">
      <c r="A919" s="10"/>
    </row>
    <row r="920" ht="15.75" customHeight="1">
      <c r="A920" s="10"/>
    </row>
    <row r="921" ht="15.75" customHeight="1">
      <c r="A921" s="10"/>
    </row>
    <row r="922" ht="15.75" customHeight="1">
      <c r="A922" s="10"/>
    </row>
    <row r="923" ht="15.75" customHeight="1">
      <c r="A923" s="10"/>
    </row>
    <row r="924" ht="15.75" customHeight="1">
      <c r="A924" s="10"/>
    </row>
    <row r="925" ht="15.75" customHeight="1">
      <c r="A925" s="10"/>
    </row>
    <row r="926" ht="15.75" customHeight="1">
      <c r="A926" s="10"/>
    </row>
    <row r="927" ht="15.75" customHeight="1">
      <c r="A927" s="10"/>
    </row>
    <row r="928" ht="15.75" customHeight="1">
      <c r="A928" s="10"/>
    </row>
    <row r="929" ht="15.75" customHeight="1">
      <c r="A929" s="10"/>
    </row>
    <row r="930" ht="15.75" customHeight="1">
      <c r="A930" s="10"/>
    </row>
    <row r="931" ht="15.75" customHeight="1">
      <c r="A931" s="10"/>
    </row>
    <row r="932" ht="15.75" customHeight="1">
      <c r="A932" s="10"/>
    </row>
    <row r="933" ht="15.75" customHeight="1">
      <c r="A933" s="10"/>
    </row>
    <row r="934" ht="15.75" customHeight="1">
      <c r="A934" s="10"/>
    </row>
    <row r="935" ht="15.75" customHeight="1">
      <c r="A935" s="10"/>
    </row>
    <row r="936" ht="15.75" customHeight="1">
      <c r="A936" s="10"/>
    </row>
    <row r="937" ht="15.75" customHeight="1">
      <c r="A937" s="10"/>
    </row>
    <row r="938" ht="15.75" customHeight="1">
      <c r="A938" s="10"/>
    </row>
    <row r="939" ht="15.75" customHeight="1">
      <c r="A939" s="10"/>
    </row>
    <row r="940" ht="15.75" customHeight="1">
      <c r="A940" s="10"/>
    </row>
    <row r="941" ht="15.75" customHeight="1">
      <c r="A941" s="10"/>
    </row>
    <row r="942" ht="15.75" customHeight="1">
      <c r="A942" s="10"/>
    </row>
    <row r="943" ht="15.75" customHeight="1">
      <c r="A943" s="10"/>
    </row>
    <row r="944" ht="15.75" customHeight="1">
      <c r="A944" s="10"/>
    </row>
    <row r="945" ht="15.75" customHeight="1">
      <c r="A945" s="10"/>
    </row>
    <row r="946" ht="15.75" customHeight="1">
      <c r="A946" s="10"/>
    </row>
    <row r="947" ht="15.75" customHeight="1">
      <c r="A947" s="10"/>
    </row>
    <row r="948" ht="15.75" customHeight="1">
      <c r="A948" s="10"/>
    </row>
    <row r="949" ht="15.75" customHeight="1">
      <c r="A949" s="10"/>
    </row>
    <row r="950" ht="15.75" customHeight="1">
      <c r="A950" s="10"/>
    </row>
    <row r="951" ht="15.75" customHeight="1">
      <c r="A951" s="10"/>
    </row>
    <row r="952" ht="15.75" customHeight="1">
      <c r="A952" s="10"/>
    </row>
    <row r="953" ht="15.75" customHeight="1">
      <c r="A953" s="10"/>
    </row>
    <row r="954" ht="15.75" customHeight="1">
      <c r="A954" s="10"/>
    </row>
    <row r="955" ht="15.75" customHeight="1">
      <c r="A955" s="10"/>
    </row>
    <row r="956" ht="15.75" customHeight="1">
      <c r="A956" s="10"/>
    </row>
    <row r="957" ht="15.75" customHeight="1">
      <c r="A957" s="10"/>
    </row>
    <row r="958" ht="15.75" customHeight="1">
      <c r="A958" s="10"/>
    </row>
    <row r="959" ht="15.75" customHeight="1">
      <c r="A959" s="10"/>
    </row>
    <row r="960" ht="15.75" customHeight="1">
      <c r="A960" s="10"/>
    </row>
    <row r="961" ht="15.75" customHeight="1">
      <c r="A961" s="10"/>
    </row>
    <row r="962" ht="15.75" customHeight="1">
      <c r="A962" s="10"/>
    </row>
    <row r="963" ht="15.75" customHeight="1">
      <c r="A963" s="10"/>
    </row>
    <row r="964" ht="15.75" customHeight="1">
      <c r="A964" s="10"/>
    </row>
    <row r="965" ht="15.75" customHeight="1">
      <c r="A965" s="10"/>
    </row>
    <row r="966" ht="15.75" customHeight="1">
      <c r="A966" s="10"/>
    </row>
    <row r="967" ht="15.75" customHeight="1">
      <c r="A967" s="10"/>
    </row>
    <row r="968" ht="15.75" customHeight="1">
      <c r="A968" s="10"/>
    </row>
    <row r="969" ht="15.75" customHeight="1">
      <c r="A969" s="10"/>
    </row>
    <row r="970" ht="15.75" customHeight="1">
      <c r="A970" s="10"/>
    </row>
    <row r="971" ht="15.75" customHeight="1">
      <c r="A971" s="10"/>
    </row>
    <row r="972" ht="15.75" customHeight="1">
      <c r="A972" s="10"/>
    </row>
    <row r="973" ht="15.75" customHeight="1">
      <c r="A973" s="10"/>
    </row>
    <row r="974" ht="15.75" customHeight="1">
      <c r="A974" s="10"/>
    </row>
    <row r="975" ht="15.75" customHeight="1">
      <c r="A975" s="10"/>
    </row>
    <row r="976" ht="15.75" customHeight="1">
      <c r="A976" s="10"/>
    </row>
    <row r="977" ht="15.75" customHeight="1">
      <c r="A977" s="10"/>
    </row>
    <row r="978" ht="15.75" customHeight="1">
      <c r="A978" s="10"/>
    </row>
    <row r="979" ht="15.75" customHeight="1">
      <c r="A979" s="10"/>
    </row>
    <row r="980" ht="15.75" customHeight="1">
      <c r="A980" s="10"/>
    </row>
    <row r="981" ht="15.75" customHeight="1">
      <c r="A981" s="10"/>
    </row>
    <row r="982" ht="15.75" customHeight="1">
      <c r="A982" s="10"/>
    </row>
    <row r="983" ht="15.75" customHeight="1">
      <c r="A983" s="10"/>
    </row>
    <row r="984" ht="15.75" customHeight="1">
      <c r="A984" s="10"/>
    </row>
    <row r="985" ht="15.75" customHeight="1">
      <c r="A985" s="10"/>
    </row>
    <row r="986" ht="15.75" customHeight="1">
      <c r="A986" s="10"/>
    </row>
    <row r="987" ht="15.75" customHeight="1">
      <c r="A987" s="10"/>
    </row>
    <row r="988" ht="15.75" customHeight="1">
      <c r="A988" s="10"/>
    </row>
    <row r="989" ht="15.75" customHeight="1">
      <c r="A989" s="10"/>
    </row>
    <row r="990" ht="15.75" customHeight="1">
      <c r="A990" s="10"/>
    </row>
    <row r="991" ht="15.75" customHeight="1">
      <c r="A991" s="10"/>
    </row>
    <row r="992" ht="15.75" customHeight="1">
      <c r="A992" s="10"/>
    </row>
    <row r="993" ht="15.75" customHeight="1">
      <c r="A993" s="10"/>
    </row>
    <row r="994" ht="15.75" customHeight="1">
      <c r="A994" s="10"/>
    </row>
    <row r="995" ht="15.75" customHeight="1">
      <c r="A995" s="10"/>
    </row>
    <row r="996" ht="15.75" customHeight="1">
      <c r="A996" s="10"/>
    </row>
    <row r="997" ht="15.75" customHeight="1">
      <c r="A997" s="10"/>
    </row>
    <row r="998" ht="15.75" customHeight="1">
      <c r="A998" s="10"/>
    </row>
    <row r="999" ht="15.75" customHeight="1">
      <c r="A999" s="10"/>
    </row>
    <row r="1000" ht="15.75" customHeight="1">
      <c r="A1000" s="10"/>
    </row>
  </sheetData>
  <mergeCells count="61">
    <mergeCell ref="H32:J32"/>
    <mergeCell ref="H35:J35"/>
    <mergeCell ref="H21:J21"/>
    <mergeCell ref="H22:J22"/>
    <mergeCell ref="H25:J25"/>
    <mergeCell ref="H26:J26"/>
    <mergeCell ref="H27:J27"/>
    <mergeCell ref="H30:J30"/>
    <mergeCell ref="H31:J31"/>
    <mergeCell ref="B29:K29"/>
    <mergeCell ref="B34:K34"/>
    <mergeCell ref="C35:E35"/>
    <mergeCell ref="C36:E36"/>
    <mergeCell ref="H36:J36"/>
    <mergeCell ref="C37:E37"/>
    <mergeCell ref="H37:J37"/>
    <mergeCell ref="B39:K39"/>
    <mergeCell ref="H40:J40"/>
    <mergeCell ref="B1:K1"/>
    <mergeCell ref="C3:E3"/>
    <mergeCell ref="B4:B5"/>
    <mergeCell ref="C4:E5"/>
    <mergeCell ref="N4:N5"/>
    <mergeCell ref="C6:E7"/>
    <mergeCell ref="N6:N7"/>
    <mergeCell ref="B6:B7"/>
    <mergeCell ref="B8:B9"/>
    <mergeCell ref="C8:E9"/>
    <mergeCell ref="B10:B11"/>
    <mergeCell ref="C10:E11"/>
    <mergeCell ref="B12:B13"/>
    <mergeCell ref="C12:E13"/>
    <mergeCell ref="L12:L13"/>
    <mergeCell ref="L14:L15"/>
    <mergeCell ref="L4:L5"/>
    <mergeCell ref="L6:L7"/>
    <mergeCell ref="L8:L9"/>
    <mergeCell ref="N8:N9"/>
    <mergeCell ref="L10:L11"/>
    <mergeCell ref="N10:N11"/>
    <mergeCell ref="N12:N13"/>
    <mergeCell ref="N14:N15"/>
    <mergeCell ref="B14:B15"/>
    <mergeCell ref="C14:E15"/>
    <mergeCell ref="B19:K19"/>
    <mergeCell ref="C20:E20"/>
    <mergeCell ref="H20:J20"/>
    <mergeCell ref="C21:E21"/>
    <mergeCell ref="B24:K24"/>
    <mergeCell ref="C22:E22"/>
    <mergeCell ref="C25:E25"/>
    <mergeCell ref="C26:E26"/>
    <mergeCell ref="C27:E27"/>
    <mergeCell ref="C30:E30"/>
    <mergeCell ref="C31:E31"/>
    <mergeCell ref="C32:E32"/>
    <mergeCell ref="C40:E40"/>
    <mergeCell ref="C41:E41"/>
    <mergeCell ref="H41:J41"/>
    <mergeCell ref="C42:E42"/>
    <mergeCell ref="H42:J42"/>
  </mergeCells>
  <printOptions/>
  <pageMargins bottom="0.75" footer="0.0" header="0.0" left="0.25" right="0.25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13" width="10.29"/>
    <col customWidth="1" min="14" max="26" width="8.71"/>
  </cols>
  <sheetData>
    <row r="1">
      <c r="A1" s="10"/>
      <c r="B1" s="11" t="s">
        <v>90</v>
      </c>
    </row>
    <row r="2">
      <c r="A2" s="10"/>
    </row>
    <row r="3">
      <c r="A3" s="10"/>
      <c r="B3" s="12"/>
      <c r="C3" s="13" t="s">
        <v>60</v>
      </c>
      <c r="D3" s="14"/>
      <c r="E3" s="15"/>
      <c r="F3" s="16">
        <v>1.0</v>
      </c>
      <c r="G3" s="16">
        <v>2.0</v>
      </c>
      <c r="H3" s="16">
        <v>3.0</v>
      </c>
      <c r="I3" s="17">
        <v>4.0</v>
      </c>
      <c r="J3" s="17">
        <v>5.0</v>
      </c>
      <c r="K3" s="12" t="s">
        <v>61</v>
      </c>
      <c r="L3" s="16" t="s">
        <v>62</v>
      </c>
      <c r="M3" s="70" t="s">
        <v>63</v>
      </c>
    </row>
    <row r="4">
      <c r="A4" s="10"/>
      <c r="B4" s="12">
        <v>1.0</v>
      </c>
      <c r="C4" s="20" t="s">
        <v>91</v>
      </c>
      <c r="D4" s="21"/>
      <c r="E4" s="22"/>
      <c r="F4" s="23" t="s">
        <v>65</v>
      </c>
      <c r="G4" s="24" t="str">
        <f t="array" ref="G4">INDIRECT(ADDRESS(23,6))&amp;":"&amp;INDIRECT(ADDRESS(23,7))</f>
        <v>13:4</v>
      </c>
      <c r="H4" s="24" t="str">
        <f t="array" ref="H4">INDIRECT(ADDRESS(26,7))&amp;":"&amp;INDIRECT(ADDRESS(26,6))</f>
        <v>9:7</v>
      </c>
      <c r="I4" s="24" t="str">
        <f t="array" ref="I4">INDIRECT(ADDRESS(30,6))&amp;":"&amp;INDIRECT(ADDRESS(30,7))</f>
        <v>13:11</v>
      </c>
      <c r="J4" s="25" t="str">
        <f t="array" ref="J4">INDIRECT(ADDRESS(35,7))&amp;":"&amp;INDIRECT(ADDRESS(35,6))</f>
        <v>12:13</v>
      </c>
      <c r="K4" s="72">
        <f>IF(COUNT(F5:J5)=0,"",COUNTIF(F5:J5,"&gt;0")+0.5*COUNTIF(F5:J5,0))</f>
        <v>3</v>
      </c>
      <c r="L4" s="27"/>
      <c r="M4" s="28">
        <v>1.0</v>
      </c>
    </row>
    <row r="5">
      <c r="A5" s="10"/>
      <c r="B5" s="29"/>
      <c r="C5" s="30"/>
      <c r="D5" s="31"/>
      <c r="E5" s="32"/>
      <c r="F5" s="33" t="s">
        <v>65</v>
      </c>
      <c r="G5" s="34">
        <f t="array" ref="G5">IF(LEN(INDIRECT(ADDRESS(ROW()-1, COLUMN())))=1,"",INDIRECT(ADDRESS(23,6))-INDIRECT(ADDRESS(23,7)))</f>
        <v>9</v>
      </c>
      <c r="H5" s="34">
        <f t="array" ref="H5">IF(LEN(INDIRECT(ADDRESS(ROW()-1, COLUMN())))=1,"",INDIRECT(ADDRESS(26,7))-INDIRECT(ADDRESS(26,6)))</f>
        <v>2</v>
      </c>
      <c r="I5" s="34">
        <f t="array" ref="I5">IF(LEN(INDIRECT(ADDRESS(ROW()-1, COLUMN())))=1,"",INDIRECT(ADDRESS(30,6))-INDIRECT(ADDRESS(30,7)))</f>
        <v>2</v>
      </c>
      <c r="J5" s="35">
        <f t="array" ref="J5">IF(LEN(INDIRECT(ADDRESS(ROW()-1, COLUMN())))=1,"",INDIRECT(ADDRESS(35,7))-INDIRECT(ADDRESS(35,6)))</f>
        <v>-1</v>
      </c>
      <c r="K5" s="29"/>
      <c r="L5" s="34">
        <f>IF(COUNT(F5:J5)=0,"",SUM(F5:J5))</f>
        <v>12</v>
      </c>
      <c r="M5" s="36"/>
    </row>
    <row r="6">
      <c r="A6" s="10"/>
      <c r="B6" s="37">
        <v>2.0</v>
      </c>
      <c r="C6" s="38" t="s">
        <v>92</v>
      </c>
      <c r="D6" s="39"/>
      <c r="E6" s="40"/>
      <c r="F6" s="41" t="str">
        <f t="array" ref="F6">INDIRECT(ADDRESS(23,7))&amp;":"&amp;INDIRECT(ADDRESS(23,6))</f>
        <v>4:13</v>
      </c>
      <c r="G6" s="42" t="s">
        <v>65</v>
      </c>
      <c r="H6" s="43" t="str">
        <f t="array" ref="H6">INDIRECT(ADDRESS(31,6))&amp;":"&amp;INDIRECT(ADDRESS(31,7))</f>
        <v>13:4</v>
      </c>
      <c r="I6" s="43" t="str">
        <f t="array" ref="I6">INDIRECT(ADDRESS(34,7))&amp;":"&amp;INDIRECT(ADDRESS(34,6))</f>
        <v>5:9</v>
      </c>
      <c r="J6" s="44" t="str">
        <f t="array" ref="J6">INDIRECT(ADDRESS(18,6))&amp;":"&amp;INDIRECT(ADDRESS(18,7))</f>
        <v>10:11</v>
      </c>
      <c r="K6" s="73">
        <f>IF(COUNT(F7:J7)=0,"",COUNTIF(F7:J7,"&gt;0")+0.5*COUNTIF(F7:J7,0))</f>
        <v>1</v>
      </c>
      <c r="L6" s="34"/>
      <c r="M6" s="46">
        <v>4.0</v>
      </c>
    </row>
    <row r="7">
      <c r="A7" s="10"/>
      <c r="B7" s="29"/>
      <c r="C7" s="30"/>
      <c r="D7" s="31"/>
      <c r="E7" s="32"/>
      <c r="F7" s="47">
        <f t="array" ref="F7">IF(LEN(INDIRECT(ADDRESS(ROW()-1, COLUMN())))=1,"",INDIRECT(ADDRESS(23,7))-INDIRECT(ADDRESS(23,6)))</f>
        <v>-9</v>
      </c>
      <c r="G7" s="48" t="s">
        <v>65</v>
      </c>
      <c r="H7" s="34">
        <f t="array" ref="H7">IF(LEN(INDIRECT(ADDRESS(ROW()-1, COLUMN())))=1,"",INDIRECT(ADDRESS(31,6))-INDIRECT(ADDRESS(31,7)))</f>
        <v>9</v>
      </c>
      <c r="I7" s="34">
        <f t="array" ref="I7">IF(LEN(INDIRECT(ADDRESS(ROW()-1, COLUMN())))=1,"",INDIRECT(ADDRESS(34,7))-INDIRECT(ADDRESS(34,6)))</f>
        <v>-4</v>
      </c>
      <c r="J7" s="35">
        <f t="array" ref="J7">IF(LEN(INDIRECT(ADDRESS(ROW()-1, COLUMN())))=1,"",INDIRECT(ADDRESS(18,6))-INDIRECT(ADDRESS(18,7)))</f>
        <v>-1</v>
      </c>
      <c r="K7" s="29"/>
      <c r="L7" s="34">
        <f>IF(COUNT(F7:J7)=0,"",SUM(F7:J7))</f>
        <v>-5</v>
      </c>
      <c r="M7" s="36"/>
    </row>
    <row r="8">
      <c r="A8" s="10"/>
      <c r="B8" s="37">
        <v>3.0</v>
      </c>
      <c r="C8" s="50" t="s">
        <v>93</v>
      </c>
      <c r="D8" s="39"/>
      <c r="E8" s="40"/>
      <c r="F8" s="41" t="str">
        <f t="array" ref="F8">INDIRECT(ADDRESS(26,6))&amp;":"&amp;INDIRECT(ADDRESS(26,7))</f>
        <v>7:9</v>
      </c>
      <c r="G8" s="43" t="str">
        <f t="array" ref="G8">INDIRECT(ADDRESS(31,7))&amp;":"&amp;INDIRECT(ADDRESS(31,6))</f>
        <v>4:13</v>
      </c>
      <c r="H8" s="42" t="s">
        <v>65</v>
      </c>
      <c r="I8" s="43" t="str">
        <f t="array" ref="I8">INDIRECT(ADDRESS(19,6))&amp;":"&amp;INDIRECT(ADDRESS(19,7))</f>
        <v>5:9</v>
      </c>
      <c r="J8" s="44" t="str">
        <f t="array" ref="J8">INDIRECT(ADDRESS(22,7))&amp;":"&amp;INDIRECT(ADDRESS(22,6))</f>
        <v>11:9</v>
      </c>
      <c r="K8" s="73">
        <f>IF(COUNT(F9:J9)=0,"",COUNTIF(F9:J9,"&gt;0")+0.5*COUNTIF(F9:J9,0))</f>
        <v>1</v>
      </c>
      <c r="L8" s="34"/>
      <c r="M8" s="46">
        <v>5.0</v>
      </c>
    </row>
    <row r="9">
      <c r="A9" s="10"/>
      <c r="B9" s="29"/>
      <c r="C9" s="30"/>
      <c r="D9" s="31"/>
      <c r="E9" s="32"/>
      <c r="F9" s="47">
        <f t="array" ref="F9">IF(LEN(INDIRECT(ADDRESS(ROW()-1, COLUMN())))=1,"",INDIRECT(ADDRESS(26,6))-INDIRECT(ADDRESS(26,7)))</f>
        <v>-2</v>
      </c>
      <c r="G9" s="34">
        <f t="array" ref="G9">IF(LEN(INDIRECT(ADDRESS(ROW()-1, COLUMN())))=1,"",INDIRECT(ADDRESS(31,7))-INDIRECT(ADDRESS(31,6)))</f>
        <v>-9</v>
      </c>
      <c r="H9" s="48" t="s">
        <v>65</v>
      </c>
      <c r="I9" s="34">
        <f t="array" ref="I9">IF(LEN(INDIRECT(ADDRESS(ROW()-1, COLUMN())))=1,"",INDIRECT(ADDRESS(19,6))-INDIRECT(ADDRESS(19,7)))</f>
        <v>-4</v>
      </c>
      <c r="J9" s="35">
        <f t="array" ref="J9">IF(LEN(INDIRECT(ADDRESS(ROW()-1, COLUMN())))=1,"",INDIRECT(ADDRESS(22,7))-INDIRECT(ADDRESS(22,6)))</f>
        <v>2</v>
      </c>
      <c r="K9" s="29"/>
      <c r="L9" s="34">
        <f>IF(COUNT(F9:J9)=0,"",SUM(F9:J9))</f>
        <v>-13</v>
      </c>
      <c r="M9" s="36"/>
    </row>
    <row r="10">
      <c r="A10" s="10"/>
      <c r="B10" s="37">
        <v>4.0</v>
      </c>
      <c r="C10" s="49" t="s">
        <v>94</v>
      </c>
      <c r="D10" s="39"/>
      <c r="E10" s="40"/>
      <c r="F10" s="41" t="str">
        <f t="array" ref="F10">INDIRECT(ADDRESS(30,7))&amp;":"&amp;INDIRECT(ADDRESS(30,6))</f>
        <v>11:13</v>
      </c>
      <c r="G10" s="43" t="str">
        <f t="array" ref="G10">INDIRECT(ADDRESS(34,6))&amp;":"&amp;INDIRECT(ADDRESS(34,7))</f>
        <v>9:5</v>
      </c>
      <c r="H10" s="43" t="str">
        <f t="array" ref="H10">INDIRECT(ADDRESS(19,7))&amp;":"&amp;INDIRECT(ADDRESS(19,6))</f>
        <v>9:5</v>
      </c>
      <c r="I10" s="42" t="s">
        <v>65</v>
      </c>
      <c r="J10" s="44" t="str">
        <f t="array" ref="J10">INDIRECT(ADDRESS(27,6))&amp;":"&amp;INDIRECT(ADDRESS(27,7))</f>
        <v>12:5</v>
      </c>
      <c r="K10" s="73">
        <f>IF(COUNT(F11:J11)=0,"",COUNTIF(F11:J11,"&gt;0")+0.5*COUNTIF(F11:J11,0))</f>
        <v>3</v>
      </c>
      <c r="L10" s="34"/>
      <c r="M10" s="46">
        <v>2.0</v>
      </c>
    </row>
    <row r="11">
      <c r="A11" s="10"/>
      <c r="B11" s="29"/>
      <c r="C11" s="30"/>
      <c r="D11" s="31"/>
      <c r="E11" s="32"/>
      <c r="F11" s="47">
        <f t="array" ref="F11">IF(LEN(INDIRECT(ADDRESS(ROW()-1, COLUMN())))=1,"",INDIRECT(ADDRESS(30,7))-INDIRECT(ADDRESS(30,6)))</f>
        <v>-2</v>
      </c>
      <c r="G11" s="34">
        <f t="array" ref="G11">IF(LEN(INDIRECT(ADDRESS(ROW()-1, COLUMN())))=1,"",INDIRECT(ADDRESS(34,6))-INDIRECT(ADDRESS(34,7)))</f>
        <v>4</v>
      </c>
      <c r="H11" s="34">
        <f t="array" ref="H11">IF(LEN(INDIRECT(ADDRESS(ROW()-1, COLUMN())))=1,"",INDIRECT(ADDRESS(19,7))-INDIRECT(ADDRESS(19,6)))</f>
        <v>4</v>
      </c>
      <c r="I11" s="48" t="s">
        <v>65</v>
      </c>
      <c r="J11" s="35">
        <f t="array" ref="J11">IF(LEN(INDIRECT(ADDRESS(ROW()-1, COLUMN())))=1,"",INDIRECT(ADDRESS(27,6))-INDIRECT(ADDRESS(27,7)))</f>
        <v>7</v>
      </c>
      <c r="K11" s="29"/>
      <c r="L11" s="34">
        <f>IF(COUNT(F11:J11)=0,"",SUM(F11:J11))</f>
        <v>13</v>
      </c>
      <c r="M11" s="36"/>
    </row>
    <row r="12">
      <c r="A12" s="10"/>
      <c r="B12" s="37">
        <v>5.0</v>
      </c>
      <c r="C12" s="38" t="s">
        <v>95</v>
      </c>
      <c r="D12" s="39"/>
      <c r="E12" s="40"/>
      <c r="F12" s="41" t="str">
        <f t="array" ref="F12">INDIRECT(ADDRESS(35,6))&amp;":"&amp;INDIRECT(ADDRESS(35,7))</f>
        <v>13:12</v>
      </c>
      <c r="G12" s="43" t="str">
        <f t="array" ref="G12">INDIRECT(ADDRESS(18,7))&amp;":"&amp;INDIRECT(ADDRESS(18,6))</f>
        <v>11:10</v>
      </c>
      <c r="H12" s="43" t="str">
        <f t="array" ref="H12">INDIRECT(ADDRESS(22,6))&amp;":"&amp;INDIRECT(ADDRESS(22,7))</f>
        <v>9:11</v>
      </c>
      <c r="I12" s="43" t="str">
        <f t="array" ref="I12">INDIRECT(ADDRESS(27,7))&amp;":"&amp;INDIRECT(ADDRESS(27,6))</f>
        <v>5:12</v>
      </c>
      <c r="J12" s="51" t="s">
        <v>65</v>
      </c>
      <c r="K12" s="73">
        <f>IF(COUNT(F13:J13)=0,"",COUNTIF(F13:J13,"&gt;0")+0.5*COUNTIF(F13:J13,0))</f>
        <v>2</v>
      </c>
      <c r="L12" s="34"/>
      <c r="M12" s="46">
        <v>3.0</v>
      </c>
    </row>
    <row r="13">
      <c r="A13" s="10"/>
      <c r="B13" s="52"/>
      <c r="C13" s="53"/>
      <c r="D13" s="54"/>
      <c r="E13" s="55"/>
      <c r="F13" s="56">
        <f t="array" ref="F13">IF(LEN(INDIRECT(ADDRESS(ROW()-1, COLUMN())))=1,"",INDIRECT(ADDRESS(35,6))-INDIRECT(ADDRESS(35,7)))</f>
        <v>1</v>
      </c>
      <c r="G13" s="57">
        <f t="array" ref="G13">IF(LEN(INDIRECT(ADDRESS(ROW()-1, COLUMN())))=1,"",INDIRECT(ADDRESS(18,7))-INDIRECT(ADDRESS(18,6)))</f>
        <v>1</v>
      </c>
      <c r="H13" s="57">
        <f t="array" ref="H13">IF(LEN(INDIRECT(ADDRESS(ROW()-1, COLUMN())))=1,"",INDIRECT(ADDRESS(22,6))-INDIRECT(ADDRESS(22,7)))</f>
        <v>-2</v>
      </c>
      <c r="I13" s="57">
        <f t="array" ref="I13">IF(LEN(INDIRECT(ADDRESS(ROW()-1, COLUMN())))=1,"",INDIRECT(ADDRESS(27,7))-INDIRECT(ADDRESS(27,6)))</f>
        <v>-7</v>
      </c>
      <c r="J13" s="58" t="s">
        <v>65</v>
      </c>
      <c r="K13" s="52"/>
      <c r="L13" s="57">
        <f>IF(COUNT(F13:J13)=0,"",SUM(F13:J13))</f>
        <v>-7</v>
      </c>
      <c r="M13" s="59"/>
    </row>
    <row r="14">
      <c r="A14" s="10"/>
    </row>
    <row r="15">
      <c r="A15" s="10"/>
    </row>
    <row r="16">
      <c r="A16" s="10"/>
    </row>
    <row r="17">
      <c r="A17" s="60"/>
      <c r="B17" s="61" t="s">
        <v>71</v>
      </c>
      <c r="L17" s="62"/>
      <c r="M17" s="74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>
      <c r="A18" s="60"/>
      <c r="B18" s="63">
        <v>2.0</v>
      </c>
      <c r="C18" s="64" t="str">
        <f t="shared" ref="C18:C19" si="1">IF(ISBLANK(INDIRECT(ADDRESS(B18*2+2,3))),"",INDIRECT(ADDRESS(B18*2+2,3)))</f>
        <v>Лукьянова, Корсакова</v>
      </c>
      <c r="D18" s="31"/>
      <c r="E18" s="32"/>
      <c r="F18" s="65">
        <v>10.0</v>
      </c>
      <c r="G18" s="66">
        <v>11.0</v>
      </c>
      <c r="H18" s="67" t="str">
        <f t="shared" ref="H18:H19" si="2">IF(ISBLANK(INDIRECT(ADDRESS(K18*2+2,3))),"",INDIRECT(ADDRESS(K18*2+2,3)))</f>
        <v>Мельник, Трушина</v>
      </c>
      <c r="I18" s="31"/>
      <c r="J18" s="31"/>
      <c r="K18" s="63">
        <v>5.0</v>
      </c>
      <c r="L18" s="68" t="s">
        <v>72</v>
      </c>
      <c r="M18" s="61">
        <v>4.0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>
      <c r="A19" s="60"/>
      <c r="B19" s="63">
        <v>3.0</v>
      </c>
      <c r="C19" s="64" t="str">
        <f t="shared" si="1"/>
        <v>Хафизова, Головко</v>
      </c>
      <c r="D19" s="31"/>
      <c r="E19" s="32"/>
      <c r="F19" s="65">
        <v>5.0</v>
      </c>
      <c r="G19" s="66">
        <v>9.0</v>
      </c>
      <c r="H19" s="67" t="str">
        <f t="shared" si="2"/>
        <v>Багаутдинова, Курбанова </v>
      </c>
      <c r="I19" s="31"/>
      <c r="J19" s="31"/>
      <c r="K19" s="63">
        <v>4.0</v>
      </c>
      <c r="L19" s="68" t="s">
        <v>72</v>
      </c>
      <c r="M19" s="61">
        <v>6.0</v>
      </c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>
      <c r="A20" s="60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9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15.75" customHeight="1">
      <c r="A21" s="60"/>
      <c r="B21" s="61" t="s">
        <v>73</v>
      </c>
      <c r="L21" s="62"/>
      <c r="M21" s="69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15.75" customHeight="1">
      <c r="A22" s="60"/>
      <c r="B22" s="63">
        <v>5.0</v>
      </c>
      <c r="C22" s="64" t="str">
        <f t="shared" ref="C22:C23" si="3">IF(ISBLANK(INDIRECT(ADDRESS(B22*2+2,3))),"",INDIRECT(ADDRESS(B22*2+2,3)))</f>
        <v>Мельник, Трушина</v>
      </c>
      <c r="D22" s="31"/>
      <c r="E22" s="32"/>
      <c r="F22" s="65">
        <v>9.0</v>
      </c>
      <c r="G22" s="66">
        <v>11.0</v>
      </c>
      <c r="H22" s="67" t="str">
        <f t="shared" ref="H22:H23" si="4">IF(ISBLANK(INDIRECT(ADDRESS(K22*2+2,3))),"",INDIRECT(ADDRESS(K22*2+2,3)))</f>
        <v>Хафизова, Головко</v>
      </c>
      <c r="I22" s="31"/>
      <c r="J22" s="31"/>
      <c r="K22" s="63">
        <v>3.0</v>
      </c>
      <c r="L22" s="68" t="s">
        <v>72</v>
      </c>
      <c r="M22" s="61">
        <v>1.0</v>
      </c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15.75" customHeight="1">
      <c r="A23" s="60"/>
      <c r="B23" s="63">
        <v>1.0</v>
      </c>
      <c r="C23" s="64" t="str">
        <f t="shared" si="3"/>
        <v>Зубова, Мурашова</v>
      </c>
      <c r="D23" s="31"/>
      <c r="E23" s="32"/>
      <c r="F23" s="65">
        <v>13.0</v>
      </c>
      <c r="G23" s="66">
        <v>4.0</v>
      </c>
      <c r="H23" s="67" t="str">
        <f t="shared" si="4"/>
        <v>Лукьянова, Корсакова</v>
      </c>
      <c r="I23" s="31"/>
      <c r="J23" s="31"/>
      <c r="K23" s="63">
        <v>2.0</v>
      </c>
      <c r="L23" s="68" t="s">
        <v>72</v>
      </c>
      <c r="M23" s="61">
        <v>3.0</v>
      </c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15.75" customHeight="1">
      <c r="A24" s="60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9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60"/>
      <c r="B25" s="61" t="s">
        <v>74</v>
      </c>
      <c r="L25" s="62"/>
      <c r="M25" s="69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15.75" customHeight="1">
      <c r="A26" s="60"/>
      <c r="B26" s="63">
        <v>3.0</v>
      </c>
      <c r="C26" s="64" t="str">
        <f t="shared" ref="C26:C27" si="5">IF(ISBLANK(INDIRECT(ADDRESS(B26*2+2,3))),"",INDIRECT(ADDRESS(B26*2+2,3)))</f>
        <v>Хафизова, Головко</v>
      </c>
      <c r="D26" s="31"/>
      <c r="E26" s="32"/>
      <c r="F26" s="65">
        <v>7.0</v>
      </c>
      <c r="G26" s="66">
        <v>9.0</v>
      </c>
      <c r="H26" s="67" t="str">
        <f t="shared" ref="H26:H27" si="6">IF(ISBLANK(INDIRECT(ADDRESS(K26*2+2,3))),"",INDIRECT(ADDRESS(K26*2+2,3)))</f>
        <v>Зубова, Мурашова</v>
      </c>
      <c r="I26" s="31"/>
      <c r="J26" s="31"/>
      <c r="K26" s="63">
        <v>1.0</v>
      </c>
      <c r="L26" s="68" t="s">
        <v>72</v>
      </c>
      <c r="M26" s="61">
        <v>4.0</v>
      </c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15.75" customHeight="1">
      <c r="A27" s="60"/>
      <c r="B27" s="63">
        <v>4.0</v>
      </c>
      <c r="C27" s="64" t="str">
        <f t="shared" si="5"/>
        <v>Багаутдинова, Курбанова </v>
      </c>
      <c r="D27" s="31"/>
      <c r="E27" s="32"/>
      <c r="F27" s="65">
        <v>12.0</v>
      </c>
      <c r="G27" s="66">
        <v>5.0</v>
      </c>
      <c r="H27" s="67" t="str">
        <f t="shared" si="6"/>
        <v>Мельник, Трушина</v>
      </c>
      <c r="I27" s="31"/>
      <c r="J27" s="31"/>
      <c r="K27" s="63">
        <v>5.0</v>
      </c>
      <c r="L27" s="68" t="s">
        <v>72</v>
      </c>
      <c r="M27" s="61">
        <v>5.0</v>
      </c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15.75" customHeight="1">
      <c r="A28" s="60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9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15.75" customHeight="1">
      <c r="A29" s="60"/>
      <c r="B29" s="61" t="s">
        <v>75</v>
      </c>
      <c r="L29" s="62"/>
      <c r="M29" s="69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15.75" customHeight="1">
      <c r="A30" s="60"/>
      <c r="B30" s="63">
        <v>1.0</v>
      </c>
      <c r="C30" s="64" t="str">
        <f t="shared" ref="C30:C31" si="7">IF(ISBLANK(INDIRECT(ADDRESS(B30*2+2,3))),"",INDIRECT(ADDRESS(B30*2+2,3)))</f>
        <v>Зубова, Мурашова</v>
      </c>
      <c r="D30" s="31"/>
      <c r="E30" s="32"/>
      <c r="F30" s="65">
        <v>13.0</v>
      </c>
      <c r="G30" s="66">
        <v>11.0</v>
      </c>
      <c r="H30" s="67" t="str">
        <f t="shared" ref="H30:H31" si="8">IF(ISBLANK(INDIRECT(ADDRESS(K30*2+2,3))),"",INDIRECT(ADDRESS(K30*2+2,3)))</f>
        <v>Багаутдинова, Курбанова </v>
      </c>
      <c r="I30" s="31"/>
      <c r="J30" s="31"/>
      <c r="K30" s="63">
        <v>4.0</v>
      </c>
      <c r="L30" s="68" t="s">
        <v>72</v>
      </c>
      <c r="M30" s="61">
        <v>1.0</v>
      </c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15.75" customHeight="1">
      <c r="A31" s="60"/>
      <c r="B31" s="63">
        <v>2.0</v>
      </c>
      <c r="C31" s="64" t="str">
        <f t="shared" si="7"/>
        <v>Лукьянова, Корсакова</v>
      </c>
      <c r="D31" s="31"/>
      <c r="E31" s="32"/>
      <c r="F31" s="65">
        <v>13.0</v>
      </c>
      <c r="G31" s="66">
        <v>4.0</v>
      </c>
      <c r="H31" s="67" t="str">
        <f t="shared" si="8"/>
        <v>Хафизова, Головко</v>
      </c>
      <c r="I31" s="31"/>
      <c r="J31" s="31"/>
      <c r="K31" s="63">
        <v>3.0</v>
      </c>
      <c r="L31" s="68" t="s">
        <v>72</v>
      </c>
      <c r="M31" s="61">
        <v>2.0</v>
      </c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15.75" customHeight="1">
      <c r="A32" s="60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9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15.75" customHeight="1">
      <c r="A33" s="60"/>
      <c r="B33" s="61" t="s">
        <v>76</v>
      </c>
      <c r="L33" s="62"/>
      <c r="M33" s="69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15.75" customHeight="1">
      <c r="A34" s="60"/>
      <c r="B34" s="63">
        <v>4.0</v>
      </c>
      <c r="C34" s="64" t="str">
        <f t="shared" ref="C34:C35" si="9">IF(ISBLANK(INDIRECT(ADDRESS(B34*2+2,3))),"",INDIRECT(ADDRESS(B34*2+2,3)))</f>
        <v>Багаутдинова, Курбанова </v>
      </c>
      <c r="D34" s="31"/>
      <c r="E34" s="32"/>
      <c r="F34" s="65">
        <v>9.0</v>
      </c>
      <c r="G34" s="66">
        <v>5.0</v>
      </c>
      <c r="H34" s="67" t="str">
        <f t="shared" ref="H34:H35" si="10">IF(ISBLANK(INDIRECT(ADDRESS(K34*2+2,3))),"",INDIRECT(ADDRESS(K34*2+2,3)))</f>
        <v>Лукьянова, Корсакова</v>
      </c>
      <c r="I34" s="31"/>
      <c r="J34" s="31"/>
      <c r="K34" s="63">
        <v>2.0</v>
      </c>
      <c r="L34" s="68" t="s">
        <v>72</v>
      </c>
      <c r="M34" s="61">
        <v>4.0</v>
      </c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15.75" customHeight="1">
      <c r="A35" s="60"/>
      <c r="B35" s="63">
        <v>5.0</v>
      </c>
      <c r="C35" s="64" t="str">
        <f t="shared" si="9"/>
        <v>Мельник, Трушина</v>
      </c>
      <c r="D35" s="31"/>
      <c r="E35" s="32"/>
      <c r="F35" s="65">
        <v>13.0</v>
      </c>
      <c r="G35" s="66">
        <v>12.0</v>
      </c>
      <c r="H35" s="67" t="str">
        <f t="shared" si="10"/>
        <v>Зубова, Мурашова</v>
      </c>
      <c r="I35" s="31"/>
      <c r="J35" s="31"/>
      <c r="K35" s="63">
        <v>1.0</v>
      </c>
      <c r="L35" s="68" t="s">
        <v>72</v>
      </c>
      <c r="M35" s="61">
        <v>6.0</v>
      </c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15.75" customHeight="1">
      <c r="A36" s="10"/>
      <c r="M36" s="75"/>
    </row>
    <row r="37" ht="15.75" customHeight="1">
      <c r="A37" s="10"/>
      <c r="M37" s="75"/>
    </row>
    <row r="38" ht="15.75" customHeight="1">
      <c r="A38" s="10"/>
      <c r="M38" s="75"/>
    </row>
    <row r="39" ht="15.75" customHeight="1">
      <c r="A39" s="10"/>
      <c r="M39" s="75"/>
    </row>
    <row r="40" ht="15.75" customHeight="1">
      <c r="A40" s="10"/>
      <c r="M40" s="75"/>
    </row>
    <row r="41" ht="15.75" customHeight="1">
      <c r="A41" s="10"/>
      <c r="M41" s="75"/>
    </row>
    <row r="42" ht="15.75" customHeight="1">
      <c r="A42" s="10"/>
      <c r="M42" s="75"/>
    </row>
    <row r="43" ht="15.75" customHeight="1">
      <c r="A43" s="10"/>
      <c r="M43" s="75"/>
    </row>
    <row r="44" ht="15.75" customHeight="1">
      <c r="A44" s="10"/>
      <c r="M44" s="75"/>
    </row>
    <row r="45" ht="15.75" customHeight="1">
      <c r="A45" s="10"/>
      <c r="M45" s="75"/>
    </row>
    <row r="46" ht="15.75" customHeight="1">
      <c r="A46" s="10"/>
      <c r="M46" s="75"/>
    </row>
    <row r="47" ht="15.75" customHeight="1">
      <c r="A47" s="10"/>
      <c r="M47" s="75"/>
    </row>
    <row r="48" ht="15.75" customHeight="1">
      <c r="A48" s="10"/>
      <c r="M48" s="75"/>
    </row>
    <row r="49" ht="15.75" customHeight="1">
      <c r="A49" s="10"/>
      <c r="M49" s="75"/>
    </row>
    <row r="50" ht="15.75" customHeight="1">
      <c r="A50" s="10"/>
      <c r="M50" s="75"/>
    </row>
    <row r="51" ht="15.75" customHeight="1">
      <c r="A51" s="10"/>
      <c r="M51" s="75"/>
    </row>
    <row r="52" ht="15.75" customHeight="1">
      <c r="A52" s="10"/>
      <c r="M52" s="75"/>
    </row>
    <row r="53" ht="15.75" customHeight="1">
      <c r="A53" s="10"/>
      <c r="M53" s="75"/>
    </row>
    <row r="54" ht="15.75" customHeight="1">
      <c r="A54" s="10"/>
      <c r="M54" s="75"/>
    </row>
    <row r="55" ht="15.75" customHeight="1">
      <c r="A55" s="10"/>
      <c r="M55" s="75"/>
    </row>
    <row r="56" ht="15.75" customHeight="1">
      <c r="A56" s="10"/>
      <c r="M56" s="75"/>
    </row>
    <row r="57" ht="15.75" customHeight="1">
      <c r="A57" s="10"/>
      <c r="M57" s="75"/>
    </row>
    <row r="58" ht="15.75" customHeight="1">
      <c r="A58" s="10"/>
      <c r="M58" s="75"/>
    </row>
    <row r="59" ht="15.75" customHeight="1">
      <c r="A59" s="10"/>
      <c r="M59" s="75"/>
    </row>
    <row r="60" ht="15.75" customHeight="1">
      <c r="A60" s="10"/>
      <c r="M60" s="75"/>
    </row>
    <row r="61" ht="15.75" customHeight="1">
      <c r="A61" s="10"/>
      <c r="M61" s="75"/>
    </row>
    <row r="62" ht="15.75" customHeight="1">
      <c r="A62" s="10"/>
      <c r="M62" s="75"/>
    </row>
    <row r="63" ht="15.75" customHeight="1">
      <c r="A63" s="10"/>
      <c r="M63" s="75"/>
    </row>
    <row r="64" ht="15.75" customHeight="1">
      <c r="A64" s="10"/>
      <c r="M64" s="75"/>
    </row>
    <row r="65" ht="15.75" customHeight="1">
      <c r="A65" s="10"/>
      <c r="M65" s="75"/>
    </row>
    <row r="66" ht="15.75" customHeight="1">
      <c r="A66" s="10"/>
      <c r="M66" s="75"/>
    </row>
    <row r="67" ht="15.75" customHeight="1">
      <c r="A67" s="10"/>
      <c r="M67" s="75"/>
    </row>
    <row r="68" ht="15.75" customHeight="1">
      <c r="A68" s="10"/>
      <c r="M68" s="75"/>
    </row>
    <row r="69" ht="15.75" customHeight="1">
      <c r="A69" s="10"/>
      <c r="M69" s="75"/>
    </row>
    <row r="70" ht="15.75" customHeight="1">
      <c r="A70" s="10"/>
      <c r="M70" s="75"/>
    </row>
    <row r="71" ht="15.75" customHeight="1">
      <c r="A71" s="10"/>
      <c r="M71" s="75"/>
    </row>
    <row r="72" ht="15.75" customHeight="1">
      <c r="A72" s="10"/>
      <c r="M72" s="75"/>
    </row>
    <row r="73" ht="15.75" customHeight="1">
      <c r="A73" s="10"/>
      <c r="M73" s="75"/>
    </row>
    <row r="74" ht="15.75" customHeight="1">
      <c r="A74" s="10"/>
      <c r="M74" s="75"/>
    </row>
    <row r="75" ht="15.75" customHeight="1">
      <c r="A75" s="10"/>
      <c r="M75" s="75"/>
    </row>
    <row r="76" ht="15.75" customHeight="1">
      <c r="A76" s="10"/>
      <c r="M76" s="75"/>
    </row>
    <row r="77" ht="15.75" customHeight="1">
      <c r="A77" s="10"/>
      <c r="M77" s="75"/>
    </row>
    <row r="78" ht="15.75" customHeight="1">
      <c r="A78" s="10"/>
      <c r="M78" s="75"/>
    </row>
    <row r="79" ht="15.75" customHeight="1">
      <c r="A79" s="10"/>
      <c r="M79" s="75"/>
    </row>
    <row r="80" ht="15.75" customHeight="1">
      <c r="A80" s="10"/>
      <c r="M80" s="75"/>
    </row>
    <row r="81" ht="15.75" customHeight="1">
      <c r="A81" s="10"/>
      <c r="M81" s="75"/>
    </row>
    <row r="82" ht="15.75" customHeight="1">
      <c r="A82" s="10"/>
      <c r="M82" s="75"/>
    </row>
    <row r="83" ht="15.75" customHeight="1">
      <c r="A83" s="10"/>
      <c r="M83" s="75"/>
    </row>
    <row r="84" ht="15.75" customHeight="1">
      <c r="A84" s="10"/>
      <c r="M84" s="75"/>
    </row>
    <row r="85" ht="15.75" customHeight="1">
      <c r="A85" s="10"/>
      <c r="M85" s="75"/>
    </row>
    <row r="86" ht="15.75" customHeight="1">
      <c r="A86" s="10"/>
      <c r="M86" s="75"/>
    </row>
    <row r="87" ht="15.75" customHeight="1">
      <c r="A87" s="10"/>
      <c r="M87" s="75"/>
    </row>
    <row r="88" ht="15.75" customHeight="1">
      <c r="A88" s="10"/>
      <c r="M88" s="75"/>
    </row>
    <row r="89" ht="15.75" customHeight="1">
      <c r="A89" s="10"/>
      <c r="M89" s="75"/>
    </row>
    <row r="90" ht="15.75" customHeight="1">
      <c r="A90" s="10"/>
      <c r="M90" s="75"/>
    </row>
    <row r="91" ht="15.75" customHeight="1">
      <c r="A91" s="10"/>
      <c r="M91" s="75"/>
    </row>
    <row r="92" ht="15.75" customHeight="1">
      <c r="A92" s="10"/>
      <c r="M92" s="75"/>
    </row>
    <row r="93" ht="15.75" customHeight="1">
      <c r="A93" s="10"/>
      <c r="M93" s="75"/>
    </row>
    <row r="94" ht="15.75" customHeight="1">
      <c r="A94" s="10"/>
      <c r="M94" s="75"/>
    </row>
    <row r="95" ht="15.75" customHeight="1">
      <c r="A95" s="10"/>
      <c r="M95" s="75"/>
    </row>
    <row r="96" ht="15.75" customHeight="1">
      <c r="A96" s="10"/>
      <c r="M96" s="75"/>
    </row>
    <row r="97" ht="15.75" customHeight="1">
      <c r="A97" s="10"/>
      <c r="M97" s="75"/>
    </row>
    <row r="98" ht="15.75" customHeight="1">
      <c r="A98" s="10"/>
      <c r="M98" s="75"/>
    </row>
    <row r="99" ht="15.75" customHeight="1">
      <c r="A99" s="10"/>
      <c r="M99" s="75"/>
    </row>
    <row r="100" ht="15.75" customHeight="1">
      <c r="A100" s="10"/>
      <c r="M100" s="75"/>
    </row>
    <row r="101" ht="15.75" customHeight="1">
      <c r="A101" s="10"/>
      <c r="M101" s="75"/>
    </row>
    <row r="102" ht="15.75" customHeight="1">
      <c r="A102" s="10"/>
      <c r="M102" s="75"/>
    </row>
    <row r="103" ht="15.75" customHeight="1">
      <c r="A103" s="10"/>
      <c r="M103" s="75"/>
    </row>
    <row r="104" ht="15.75" customHeight="1">
      <c r="A104" s="10"/>
      <c r="M104" s="75"/>
    </row>
    <row r="105" ht="15.75" customHeight="1">
      <c r="A105" s="10"/>
      <c r="M105" s="75"/>
    </row>
    <row r="106" ht="15.75" customHeight="1">
      <c r="A106" s="10"/>
      <c r="M106" s="75"/>
    </row>
    <row r="107" ht="15.75" customHeight="1">
      <c r="A107" s="10"/>
      <c r="M107" s="75"/>
    </row>
    <row r="108" ht="15.75" customHeight="1">
      <c r="A108" s="10"/>
      <c r="M108" s="75"/>
    </row>
    <row r="109" ht="15.75" customHeight="1">
      <c r="A109" s="10"/>
      <c r="M109" s="75"/>
    </row>
    <row r="110" ht="15.75" customHeight="1">
      <c r="A110" s="10"/>
      <c r="M110" s="75"/>
    </row>
    <row r="111" ht="15.75" customHeight="1">
      <c r="A111" s="10"/>
      <c r="M111" s="75"/>
    </row>
    <row r="112" ht="15.75" customHeight="1">
      <c r="A112" s="10"/>
      <c r="M112" s="75"/>
    </row>
    <row r="113" ht="15.75" customHeight="1">
      <c r="A113" s="10"/>
      <c r="M113" s="75"/>
    </row>
    <row r="114" ht="15.75" customHeight="1">
      <c r="A114" s="10"/>
      <c r="M114" s="75"/>
    </row>
    <row r="115" ht="15.75" customHeight="1">
      <c r="A115" s="10"/>
      <c r="M115" s="75"/>
    </row>
    <row r="116" ht="15.75" customHeight="1">
      <c r="A116" s="10"/>
      <c r="M116" s="75"/>
    </row>
    <row r="117" ht="15.75" customHeight="1">
      <c r="A117" s="10"/>
      <c r="M117" s="75"/>
    </row>
    <row r="118" ht="15.75" customHeight="1">
      <c r="A118" s="10"/>
      <c r="M118" s="75"/>
    </row>
    <row r="119" ht="15.75" customHeight="1">
      <c r="A119" s="10"/>
      <c r="M119" s="75"/>
    </row>
    <row r="120" ht="15.75" customHeight="1">
      <c r="A120" s="10"/>
      <c r="M120" s="75"/>
    </row>
    <row r="121" ht="15.75" customHeight="1">
      <c r="A121" s="10"/>
      <c r="M121" s="75"/>
    </row>
    <row r="122" ht="15.75" customHeight="1">
      <c r="A122" s="10"/>
      <c r="M122" s="75"/>
    </row>
    <row r="123" ht="15.75" customHeight="1">
      <c r="A123" s="10"/>
      <c r="M123" s="75"/>
    </row>
    <row r="124" ht="15.75" customHeight="1">
      <c r="A124" s="10"/>
      <c r="M124" s="75"/>
    </row>
    <row r="125" ht="15.75" customHeight="1">
      <c r="A125" s="10"/>
      <c r="M125" s="75"/>
    </row>
    <row r="126" ht="15.75" customHeight="1">
      <c r="A126" s="10"/>
      <c r="M126" s="75"/>
    </row>
    <row r="127" ht="15.75" customHeight="1">
      <c r="A127" s="10"/>
      <c r="M127" s="75"/>
    </row>
    <row r="128" ht="15.75" customHeight="1">
      <c r="A128" s="10"/>
      <c r="M128" s="75"/>
    </row>
    <row r="129" ht="15.75" customHeight="1">
      <c r="A129" s="10"/>
      <c r="M129" s="75"/>
    </row>
    <row r="130" ht="15.75" customHeight="1">
      <c r="A130" s="10"/>
      <c r="M130" s="75"/>
    </row>
    <row r="131" ht="15.75" customHeight="1">
      <c r="A131" s="10"/>
      <c r="M131" s="75"/>
    </row>
    <row r="132" ht="15.75" customHeight="1">
      <c r="A132" s="10"/>
      <c r="M132" s="75"/>
    </row>
    <row r="133" ht="15.75" customHeight="1">
      <c r="A133" s="10"/>
      <c r="M133" s="75"/>
    </row>
    <row r="134" ht="15.75" customHeight="1">
      <c r="A134" s="10"/>
      <c r="M134" s="75"/>
    </row>
    <row r="135" ht="15.75" customHeight="1">
      <c r="A135" s="10"/>
      <c r="M135" s="75"/>
    </row>
    <row r="136" ht="15.75" customHeight="1">
      <c r="A136" s="10"/>
      <c r="M136" s="75"/>
    </row>
    <row r="137" ht="15.75" customHeight="1">
      <c r="A137" s="10"/>
      <c r="M137" s="75"/>
    </row>
    <row r="138" ht="15.75" customHeight="1">
      <c r="A138" s="10"/>
      <c r="M138" s="75"/>
    </row>
    <row r="139" ht="15.75" customHeight="1">
      <c r="A139" s="10"/>
      <c r="M139" s="75"/>
    </row>
    <row r="140" ht="15.75" customHeight="1">
      <c r="A140" s="10"/>
      <c r="M140" s="75"/>
    </row>
    <row r="141" ht="15.75" customHeight="1">
      <c r="A141" s="10"/>
      <c r="M141" s="75"/>
    </row>
    <row r="142" ht="15.75" customHeight="1">
      <c r="A142" s="10"/>
      <c r="M142" s="75"/>
    </row>
    <row r="143" ht="15.75" customHeight="1">
      <c r="A143" s="10"/>
      <c r="M143" s="75"/>
    </row>
    <row r="144" ht="15.75" customHeight="1">
      <c r="A144" s="10"/>
      <c r="M144" s="75"/>
    </row>
    <row r="145" ht="15.75" customHeight="1">
      <c r="A145" s="10"/>
      <c r="M145" s="75"/>
    </row>
    <row r="146" ht="15.75" customHeight="1">
      <c r="A146" s="10"/>
      <c r="M146" s="75"/>
    </row>
    <row r="147" ht="15.75" customHeight="1">
      <c r="A147" s="10"/>
      <c r="M147" s="75"/>
    </row>
    <row r="148" ht="15.75" customHeight="1">
      <c r="A148" s="10"/>
      <c r="M148" s="75"/>
    </row>
    <row r="149" ht="15.75" customHeight="1">
      <c r="A149" s="10"/>
      <c r="M149" s="75"/>
    </row>
    <row r="150" ht="15.75" customHeight="1">
      <c r="A150" s="10"/>
      <c r="M150" s="75"/>
    </row>
    <row r="151" ht="15.75" customHeight="1">
      <c r="A151" s="10"/>
      <c r="M151" s="75"/>
    </row>
    <row r="152" ht="15.75" customHeight="1">
      <c r="A152" s="10"/>
      <c r="M152" s="75"/>
    </row>
    <row r="153" ht="15.75" customHeight="1">
      <c r="A153" s="10"/>
      <c r="M153" s="75"/>
    </row>
    <row r="154" ht="15.75" customHeight="1">
      <c r="A154" s="10"/>
      <c r="M154" s="75"/>
    </row>
    <row r="155" ht="15.75" customHeight="1">
      <c r="A155" s="10"/>
      <c r="M155" s="75"/>
    </row>
    <row r="156" ht="15.75" customHeight="1">
      <c r="A156" s="10"/>
      <c r="M156" s="75"/>
    </row>
    <row r="157" ht="15.75" customHeight="1">
      <c r="A157" s="10"/>
      <c r="M157" s="75"/>
    </row>
    <row r="158" ht="15.75" customHeight="1">
      <c r="A158" s="10"/>
      <c r="M158" s="75"/>
    </row>
    <row r="159" ht="15.75" customHeight="1">
      <c r="A159" s="10"/>
      <c r="M159" s="75"/>
    </row>
    <row r="160" ht="15.75" customHeight="1">
      <c r="A160" s="10"/>
      <c r="M160" s="75"/>
    </row>
    <row r="161" ht="15.75" customHeight="1">
      <c r="A161" s="10"/>
      <c r="M161" s="75"/>
    </row>
    <row r="162" ht="15.75" customHeight="1">
      <c r="A162" s="10"/>
      <c r="M162" s="75"/>
    </row>
    <row r="163" ht="15.75" customHeight="1">
      <c r="A163" s="10"/>
      <c r="M163" s="75"/>
    </row>
    <row r="164" ht="15.75" customHeight="1">
      <c r="A164" s="10"/>
      <c r="M164" s="75"/>
    </row>
    <row r="165" ht="15.75" customHeight="1">
      <c r="A165" s="10"/>
      <c r="M165" s="75"/>
    </row>
    <row r="166" ht="15.75" customHeight="1">
      <c r="A166" s="10"/>
      <c r="M166" s="75"/>
    </row>
    <row r="167" ht="15.75" customHeight="1">
      <c r="A167" s="10"/>
      <c r="M167" s="75"/>
    </row>
    <row r="168" ht="15.75" customHeight="1">
      <c r="A168" s="10"/>
      <c r="M168" s="75"/>
    </row>
    <row r="169" ht="15.75" customHeight="1">
      <c r="A169" s="10"/>
      <c r="M169" s="75"/>
    </row>
    <row r="170" ht="15.75" customHeight="1">
      <c r="A170" s="10"/>
      <c r="M170" s="75"/>
    </row>
    <row r="171" ht="15.75" customHeight="1">
      <c r="A171" s="10"/>
      <c r="M171" s="75"/>
    </row>
    <row r="172" ht="15.75" customHeight="1">
      <c r="A172" s="10"/>
      <c r="M172" s="75"/>
    </row>
    <row r="173" ht="15.75" customHeight="1">
      <c r="A173" s="10"/>
      <c r="M173" s="75"/>
    </row>
    <row r="174" ht="15.75" customHeight="1">
      <c r="A174" s="10"/>
      <c r="M174" s="75"/>
    </row>
    <row r="175" ht="15.75" customHeight="1">
      <c r="A175" s="10"/>
      <c r="M175" s="75"/>
    </row>
    <row r="176" ht="15.75" customHeight="1">
      <c r="A176" s="10"/>
      <c r="M176" s="75"/>
    </row>
    <row r="177" ht="15.75" customHeight="1">
      <c r="A177" s="10"/>
      <c r="M177" s="75"/>
    </row>
    <row r="178" ht="15.75" customHeight="1">
      <c r="A178" s="10"/>
      <c r="M178" s="75"/>
    </row>
    <row r="179" ht="15.75" customHeight="1">
      <c r="A179" s="10"/>
      <c r="M179" s="75"/>
    </row>
    <row r="180" ht="15.75" customHeight="1">
      <c r="A180" s="10"/>
      <c r="M180" s="75"/>
    </row>
    <row r="181" ht="15.75" customHeight="1">
      <c r="A181" s="10"/>
      <c r="M181" s="75"/>
    </row>
    <row r="182" ht="15.75" customHeight="1">
      <c r="A182" s="10"/>
      <c r="M182" s="75"/>
    </row>
    <row r="183" ht="15.75" customHeight="1">
      <c r="A183" s="10"/>
      <c r="M183" s="75"/>
    </row>
    <row r="184" ht="15.75" customHeight="1">
      <c r="A184" s="10"/>
      <c r="M184" s="75"/>
    </row>
    <row r="185" ht="15.75" customHeight="1">
      <c r="A185" s="10"/>
      <c r="M185" s="75"/>
    </row>
    <row r="186" ht="15.75" customHeight="1">
      <c r="A186" s="10"/>
      <c r="M186" s="75"/>
    </row>
    <row r="187" ht="15.75" customHeight="1">
      <c r="A187" s="10"/>
      <c r="M187" s="75"/>
    </row>
    <row r="188" ht="15.75" customHeight="1">
      <c r="A188" s="10"/>
      <c r="M188" s="75"/>
    </row>
    <row r="189" ht="15.75" customHeight="1">
      <c r="A189" s="10"/>
      <c r="M189" s="75"/>
    </row>
    <row r="190" ht="15.75" customHeight="1">
      <c r="A190" s="10"/>
      <c r="M190" s="75"/>
    </row>
    <row r="191" ht="15.75" customHeight="1">
      <c r="A191" s="10"/>
      <c r="M191" s="75"/>
    </row>
    <row r="192" ht="15.75" customHeight="1">
      <c r="A192" s="10"/>
      <c r="M192" s="75"/>
    </row>
    <row r="193" ht="15.75" customHeight="1">
      <c r="A193" s="10"/>
      <c r="M193" s="75"/>
    </row>
    <row r="194" ht="15.75" customHeight="1">
      <c r="A194" s="10"/>
      <c r="M194" s="75"/>
    </row>
    <row r="195" ht="15.75" customHeight="1">
      <c r="A195" s="10"/>
      <c r="M195" s="75"/>
    </row>
    <row r="196" ht="15.75" customHeight="1">
      <c r="A196" s="10"/>
      <c r="M196" s="75"/>
    </row>
    <row r="197" ht="15.75" customHeight="1">
      <c r="A197" s="10"/>
      <c r="M197" s="75"/>
    </row>
    <row r="198" ht="15.75" customHeight="1">
      <c r="A198" s="10"/>
      <c r="M198" s="75"/>
    </row>
    <row r="199" ht="15.75" customHeight="1">
      <c r="A199" s="10"/>
      <c r="M199" s="75"/>
    </row>
    <row r="200" ht="15.75" customHeight="1">
      <c r="A200" s="10"/>
      <c r="M200" s="75"/>
    </row>
    <row r="201" ht="15.75" customHeight="1">
      <c r="A201" s="10"/>
      <c r="M201" s="75"/>
    </row>
    <row r="202" ht="15.75" customHeight="1">
      <c r="A202" s="10"/>
      <c r="M202" s="75"/>
    </row>
    <row r="203" ht="15.75" customHeight="1">
      <c r="A203" s="10"/>
      <c r="M203" s="75"/>
    </row>
    <row r="204" ht="15.75" customHeight="1">
      <c r="A204" s="10"/>
      <c r="M204" s="75"/>
    </row>
    <row r="205" ht="15.75" customHeight="1">
      <c r="A205" s="10"/>
      <c r="M205" s="75"/>
    </row>
    <row r="206" ht="15.75" customHeight="1">
      <c r="A206" s="10"/>
      <c r="M206" s="75"/>
    </row>
    <row r="207" ht="15.75" customHeight="1">
      <c r="A207" s="10"/>
      <c r="M207" s="75"/>
    </row>
    <row r="208" ht="15.75" customHeight="1">
      <c r="A208" s="10"/>
      <c r="M208" s="75"/>
    </row>
    <row r="209" ht="15.75" customHeight="1">
      <c r="A209" s="10"/>
      <c r="M209" s="75"/>
    </row>
    <row r="210" ht="15.75" customHeight="1">
      <c r="A210" s="10"/>
      <c r="M210" s="75"/>
    </row>
    <row r="211" ht="15.75" customHeight="1">
      <c r="A211" s="10"/>
      <c r="M211" s="75"/>
    </row>
    <row r="212" ht="15.75" customHeight="1">
      <c r="A212" s="10"/>
      <c r="M212" s="75"/>
    </row>
    <row r="213" ht="15.75" customHeight="1">
      <c r="A213" s="10"/>
      <c r="M213" s="75"/>
    </row>
    <row r="214" ht="15.75" customHeight="1">
      <c r="A214" s="10"/>
      <c r="M214" s="75"/>
    </row>
    <row r="215" ht="15.75" customHeight="1">
      <c r="A215" s="10"/>
      <c r="M215" s="75"/>
    </row>
    <row r="216" ht="15.75" customHeight="1">
      <c r="A216" s="10"/>
      <c r="M216" s="75"/>
    </row>
    <row r="217" ht="15.75" customHeight="1">
      <c r="A217" s="10"/>
      <c r="M217" s="75"/>
    </row>
    <row r="218" ht="15.75" customHeight="1">
      <c r="A218" s="10"/>
      <c r="M218" s="75"/>
    </row>
    <row r="219" ht="15.75" customHeight="1">
      <c r="A219" s="10"/>
      <c r="M219" s="75"/>
    </row>
    <row r="220" ht="15.75" customHeight="1">
      <c r="A220" s="10"/>
      <c r="M220" s="75"/>
    </row>
    <row r="221" ht="15.75" customHeight="1">
      <c r="A221" s="10"/>
      <c r="M221" s="75"/>
    </row>
    <row r="222" ht="15.75" customHeight="1">
      <c r="A222" s="10"/>
      <c r="M222" s="75"/>
    </row>
    <row r="223" ht="15.75" customHeight="1">
      <c r="A223" s="10"/>
      <c r="M223" s="75"/>
    </row>
    <row r="224" ht="15.75" customHeight="1">
      <c r="A224" s="10"/>
      <c r="M224" s="75"/>
    </row>
    <row r="225" ht="15.75" customHeight="1">
      <c r="A225" s="10"/>
      <c r="M225" s="75"/>
    </row>
    <row r="226" ht="15.75" customHeight="1">
      <c r="A226" s="10"/>
      <c r="M226" s="75"/>
    </row>
    <row r="227" ht="15.75" customHeight="1">
      <c r="A227" s="10"/>
      <c r="M227" s="75"/>
    </row>
    <row r="228" ht="15.75" customHeight="1">
      <c r="A228" s="10"/>
      <c r="M228" s="75"/>
    </row>
    <row r="229" ht="15.75" customHeight="1">
      <c r="A229" s="10"/>
      <c r="M229" s="75"/>
    </row>
    <row r="230" ht="15.75" customHeight="1">
      <c r="A230" s="10"/>
      <c r="M230" s="75"/>
    </row>
    <row r="231" ht="15.75" customHeight="1">
      <c r="A231" s="10"/>
      <c r="M231" s="75"/>
    </row>
    <row r="232" ht="15.75" customHeight="1">
      <c r="A232" s="10"/>
      <c r="M232" s="75"/>
    </row>
    <row r="233" ht="15.75" customHeight="1">
      <c r="A233" s="10"/>
      <c r="M233" s="75"/>
    </row>
    <row r="234" ht="15.75" customHeight="1">
      <c r="A234" s="10"/>
      <c r="M234" s="75"/>
    </row>
    <row r="235" ht="15.75" customHeight="1">
      <c r="A235" s="10"/>
      <c r="M235" s="75"/>
    </row>
    <row r="236" ht="15.75" customHeight="1">
      <c r="A236" s="10"/>
      <c r="M236" s="75"/>
    </row>
    <row r="237" ht="15.75" customHeight="1">
      <c r="A237" s="10"/>
      <c r="M237" s="75"/>
    </row>
    <row r="238" ht="15.75" customHeight="1">
      <c r="A238" s="10"/>
      <c r="M238" s="75"/>
    </row>
    <row r="239" ht="15.75" customHeight="1">
      <c r="A239" s="10"/>
      <c r="M239" s="75"/>
    </row>
    <row r="240" ht="15.75" customHeight="1">
      <c r="A240" s="10"/>
      <c r="M240" s="75"/>
    </row>
    <row r="241" ht="15.75" customHeight="1">
      <c r="A241" s="10"/>
      <c r="M241" s="75"/>
    </row>
    <row r="242" ht="15.75" customHeight="1">
      <c r="A242" s="10"/>
      <c r="M242" s="75"/>
    </row>
    <row r="243" ht="15.75" customHeight="1">
      <c r="A243" s="10"/>
      <c r="M243" s="75"/>
    </row>
    <row r="244" ht="15.75" customHeight="1">
      <c r="A244" s="10"/>
      <c r="M244" s="75"/>
    </row>
    <row r="245" ht="15.75" customHeight="1">
      <c r="A245" s="10"/>
      <c r="M245" s="75"/>
    </row>
    <row r="246" ht="15.75" customHeight="1">
      <c r="A246" s="10"/>
      <c r="M246" s="75"/>
    </row>
    <row r="247" ht="15.75" customHeight="1">
      <c r="A247" s="10"/>
      <c r="M247" s="75"/>
    </row>
    <row r="248" ht="15.75" customHeight="1">
      <c r="A248" s="10"/>
      <c r="M248" s="75"/>
    </row>
    <row r="249" ht="15.75" customHeight="1">
      <c r="A249" s="10"/>
      <c r="M249" s="75"/>
    </row>
    <row r="250" ht="15.75" customHeight="1">
      <c r="A250" s="10"/>
      <c r="M250" s="75"/>
    </row>
    <row r="251" ht="15.75" customHeight="1">
      <c r="A251" s="10"/>
      <c r="M251" s="75"/>
    </row>
    <row r="252" ht="15.75" customHeight="1">
      <c r="A252" s="10"/>
      <c r="M252" s="75"/>
    </row>
    <row r="253" ht="15.75" customHeight="1">
      <c r="A253" s="10"/>
      <c r="M253" s="75"/>
    </row>
    <row r="254" ht="15.75" customHeight="1">
      <c r="A254" s="10"/>
      <c r="M254" s="75"/>
    </row>
    <row r="255" ht="15.75" customHeight="1">
      <c r="A255" s="10"/>
      <c r="M255" s="75"/>
    </row>
    <row r="256" ht="15.75" customHeight="1">
      <c r="A256" s="10"/>
      <c r="M256" s="75"/>
    </row>
    <row r="257" ht="15.75" customHeight="1">
      <c r="A257" s="10"/>
      <c r="M257" s="75"/>
    </row>
    <row r="258" ht="15.75" customHeight="1">
      <c r="A258" s="10"/>
      <c r="M258" s="75"/>
    </row>
    <row r="259" ht="15.75" customHeight="1">
      <c r="A259" s="10"/>
      <c r="M259" s="75"/>
    </row>
    <row r="260" ht="15.75" customHeight="1">
      <c r="A260" s="10"/>
      <c r="M260" s="75"/>
    </row>
    <row r="261" ht="15.75" customHeight="1">
      <c r="A261" s="10"/>
      <c r="M261" s="75"/>
    </row>
    <row r="262" ht="15.75" customHeight="1">
      <c r="A262" s="10"/>
      <c r="M262" s="75"/>
    </row>
    <row r="263" ht="15.75" customHeight="1">
      <c r="A263" s="10"/>
      <c r="M263" s="75"/>
    </row>
    <row r="264" ht="15.75" customHeight="1">
      <c r="A264" s="10"/>
      <c r="M264" s="75"/>
    </row>
    <row r="265" ht="15.75" customHeight="1">
      <c r="A265" s="10"/>
      <c r="M265" s="75"/>
    </row>
    <row r="266" ht="15.75" customHeight="1">
      <c r="A266" s="10"/>
      <c r="M266" s="75"/>
    </row>
    <row r="267" ht="15.75" customHeight="1">
      <c r="A267" s="10"/>
      <c r="M267" s="75"/>
    </row>
    <row r="268" ht="15.75" customHeight="1">
      <c r="A268" s="10"/>
      <c r="M268" s="75"/>
    </row>
    <row r="269" ht="15.75" customHeight="1">
      <c r="A269" s="10"/>
      <c r="M269" s="75"/>
    </row>
    <row r="270" ht="15.75" customHeight="1">
      <c r="A270" s="10"/>
      <c r="M270" s="75"/>
    </row>
    <row r="271" ht="15.75" customHeight="1">
      <c r="A271" s="10"/>
      <c r="M271" s="75"/>
    </row>
    <row r="272" ht="15.75" customHeight="1">
      <c r="A272" s="10"/>
      <c r="M272" s="75"/>
    </row>
    <row r="273" ht="15.75" customHeight="1">
      <c r="A273" s="10"/>
      <c r="M273" s="75"/>
    </row>
    <row r="274" ht="15.75" customHeight="1">
      <c r="A274" s="10"/>
      <c r="M274" s="75"/>
    </row>
    <row r="275" ht="15.75" customHeight="1">
      <c r="A275" s="10"/>
      <c r="M275" s="75"/>
    </row>
    <row r="276" ht="15.75" customHeight="1">
      <c r="A276" s="10"/>
      <c r="M276" s="75"/>
    </row>
    <row r="277" ht="15.75" customHeight="1">
      <c r="A277" s="10"/>
      <c r="M277" s="75"/>
    </row>
    <row r="278" ht="15.75" customHeight="1">
      <c r="A278" s="10"/>
      <c r="M278" s="75"/>
    </row>
    <row r="279" ht="15.75" customHeight="1">
      <c r="A279" s="10"/>
      <c r="M279" s="75"/>
    </row>
    <row r="280" ht="15.75" customHeight="1">
      <c r="A280" s="10"/>
      <c r="M280" s="75"/>
    </row>
    <row r="281" ht="15.75" customHeight="1">
      <c r="A281" s="10"/>
      <c r="M281" s="75"/>
    </row>
    <row r="282" ht="15.75" customHeight="1">
      <c r="A282" s="10"/>
      <c r="M282" s="75"/>
    </row>
    <row r="283" ht="15.75" customHeight="1">
      <c r="A283" s="10"/>
      <c r="M283" s="75"/>
    </row>
    <row r="284" ht="15.75" customHeight="1">
      <c r="A284" s="10"/>
      <c r="M284" s="75"/>
    </row>
    <row r="285" ht="15.75" customHeight="1">
      <c r="A285" s="10"/>
      <c r="M285" s="75"/>
    </row>
    <row r="286" ht="15.75" customHeight="1">
      <c r="A286" s="10"/>
      <c r="M286" s="75"/>
    </row>
    <row r="287" ht="15.75" customHeight="1">
      <c r="A287" s="10"/>
      <c r="M287" s="75"/>
    </row>
    <row r="288" ht="15.75" customHeight="1">
      <c r="A288" s="10"/>
      <c r="M288" s="75"/>
    </row>
    <row r="289" ht="15.75" customHeight="1">
      <c r="A289" s="10"/>
      <c r="M289" s="75"/>
    </row>
    <row r="290" ht="15.75" customHeight="1">
      <c r="A290" s="10"/>
      <c r="M290" s="75"/>
    </row>
    <row r="291" ht="15.75" customHeight="1">
      <c r="A291" s="10"/>
      <c r="M291" s="75"/>
    </row>
    <row r="292" ht="15.75" customHeight="1">
      <c r="A292" s="10"/>
      <c r="M292" s="75"/>
    </row>
    <row r="293" ht="15.75" customHeight="1">
      <c r="A293" s="10"/>
      <c r="M293" s="75"/>
    </row>
    <row r="294" ht="15.75" customHeight="1">
      <c r="A294" s="10"/>
      <c r="M294" s="75"/>
    </row>
    <row r="295" ht="15.75" customHeight="1">
      <c r="A295" s="10"/>
      <c r="M295" s="75"/>
    </row>
    <row r="296" ht="15.75" customHeight="1">
      <c r="A296" s="10"/>
      <c r="M296" s="75"/>
    </row>
    <row r="297" ht="15.75" customHeight="1">
      <c r="A297" s="10"/>
      <c r="M297" s="75"/>
    </row>
    <row r="298" ht="15.75" customHeight="1">
      <c r="A298" s="10"/>
      <c r="M298" s="75"/>
    </row>
    <row r="299" ht="15.75" customHeight="1">
      <c r="A299" s="10"/>
      <c r="M299" s="75"/>
    </row>
    <row r="300" ht="15.75" customHeight="1">
      <c r="A300" s="10"/>
      <c r="M300" s="75"/>
    </row>
    <row r="301" ht="15.75" customHeight="1">
      <c r="A301" s="10"/>
      <c r="M301" s="75"/>
    </row>
    <row r="302" ht="15.75" customHeight="1">
      <c r="A302" s="10"/>
      <c r="M302" s="75"/>
    </row>
    <row r="303" ht="15.75" customHeight="1">
      <c r="A303" s="10"/>
      <c r="M303" s="75"/>
    </row>
    <row r="304" ht="15.75" customHeight="1">
      <c r="A304" s="10"/>
      <c r="M304" s="75"/>
    </row>
    <row r="305" ht="15.75" customHeight="1">
      <c r="A305" s="10"/>
      <c r="M305" s="75"/>
    </row>
    <row r="306" ht="15.75" customHeight="1">
      <c r="A306" s="10"/>
      <c r="M306" s="75"/>
    </row>
    <row r="307" ht="15.75" customHeight="1">
      <c r="A307" s="10"/>
      <c r="M307" s="75"/>
    </row>
    <row r="308" ht="15.75" customHeight="1">
      <c r="A308" s="10"/>
      <c r="M308" s="75"/>
    </row>
    <row r="309" ht="15.75" customHeight="1">
      <c r="A309" s="10"/>
      <c r="M309" s="75"/>
    </row>
    <row r="310" ht="15.75" customHeight="1">
      <c r="A310" s="10"/>
      <c r="M310" s="75"/>
    </row>
    <row r="311" ht="15.75" customHeight="1">
      <c r="A311" s="10"/>
      <c r="M311" s="75"/>
    </row>
    <row r="312" ht="15.75" customHeight="1">
      <c r="A312" s="10"/>
      <c r="M312" s="75"/>
    </row>
    <row r="313" ht="15.75" customHeight="1">
      <c r="A313" s="10"/>
      <c r="M313" s="75"/>
    </row>
    <row r="314" ht="15.75" customHeight="1">
      <c r="A314" s="10"/>
      <c r="M314" s="75"/>
    </row>
    <row r="315" ht="15.75" customHeight="1">
      <c r="A315" s="10"/>
      <c r="M315" s="75"/>
    </row>
    <row r="316" ht="15.75" customHeight="1">
      <c r="A316" s="10"/>
      <c r="M316" s="75"/>
    </row>
    <row r="317" ht="15.75" customHeight="1">
      <c r="A317" s="10"/>
      <c r="M317" s="75"/>
    </row>
    <row r="318" ht="15.75" customHeight="1">
      <c r="A318" s="10"/>
      <c r="M318" s="75"/>
    </row>
    <row r="319" ht="15.75" customHeight="1">
      <c r="A319" s="10"/>
      <c r="M319" s="75"/>
    </row>
    <row r="320" ht="15.75" customHeight="1">
      <c r="A320" s="10"/>
      <c r="M320" s="75"/>
    </row>
    <row r="321" ht="15.75" customHeight="1">
      <c r="A321" s="10"/>
      <c r="M321" s="75"/>
    </row>
    <row r="322" ht="15.75" customHeight="1">
      <c r="A322" s="10"/>
      <c r="M322" s="75"/>
    </row>
    <row r="323" ht="15.75" customHeight="1">
      <c r="A323" s="10"/>
      <c r="M323" s="75"/>
    </row>
    <row r="324" ht="15.75" customHeight="1">
      <c r="A324" s="10"/>
      <c r="M324" s="75"/>
    </row>
    <row r="325" ht="15.75" customHeight="1">
      <c r="A325" s="10"/>
      <c r="M325" s="75"/>
    </row>
    <row r="326" ht="15.75" customHeight="1">
      <c r="A326" s="10"/>
      <c r="M326" s="75"/>
    </row>
    <row r="327" ht="15.75" customHeight="1">
      <c r="A327" s="10"/>
      <c r="M327" s="75"/>
    </row>
    <row r="328" ht="15.75" customHeight="1">
      <c r="A328" s="10"/>
      <c r="M328" s="75"/>
    </row>
    <row r="329" ht="15.75" customHeight="1">
      <c r="A329" s="10"/>
      <c r="M329" s="75"/>
    </row>
    <row r="330" ht="15.75" customHeight="1">
      <c r="A330" s="10"/>
      <c r="M330" s="75"/>
    </row>
    <row r="331" ht="15.75" customHeight="1">
      <c r="A331" s="10"/>
      <c r="M331" s="75"/>
    </row>
    <row r="332" ht="15.75" customHeight="1">
      <c r="A332" s="10"/>
      <c r="M332" s="75"/>
    </row>
    <row r="333" ht="15.75" customHeight="1">
      <c r="A333" s="10"/>
      <c r="M333" s="75"/>
    </row>
    <row r="334" ht="15.75" customHeight="1">
      <c r="A334" s="10"/>
      <c r="M334" s="75"/>
    </row>
    <row r="335" ht="15.75" customHeight="1">
      <c r="A335" s="10"/>
      <c r="M335" s="75"/>
    </row>
    <row r="336" ht="15.75" customHeight="1">
      <c r="A336" s="10"/>
      <c r="M336" s="75"/>
    </row>
    <row r="337" ht="15.75" customHeight="1">
      <c r="A337" s="10"/>
      <c r="M337" s="75"/>
    </row>
    <row r="338" ht="15.75" customHeight="1">
      <c r="A338" s="10"/>
      <c r="M338" s="75"/>
    </row>
    <row r="339" ht="15.75" customHeight="1">
      <c r="A339" s="10"/>
      <c r="M339" s="75"/>
    </row>
    <row r="340" ht="15.75" customHeight="1">
      <c r="A340" s="10"/>
      <c r="M340" s="75"/>
    </row>
    <row r="341" ht="15.75" customHeight="1">
      <c r="A341" s="10"/>
      <c r="M341" s="75"/>
    </row>
    <row r="342" ht="15.75" customHeight="1">
      <c r="A342" s="10"/>
      <c r="M342" s="75"/>
    </row>
    <row r="343" ht="15.75" customHeight="1">
      <c r="A343" s="10"/>
      <c r="M343" s="75"/>
    </row>
    <row r="344" ht="15.75" customHeight="1">
      <c r="A344" s="10"/>
      <c r="M344" s="75"/>
    </row>
    <row r="345" ht="15.75" customHeight="1">
      <c r="A345" s="10"/>
      <c r="M345" s="75"/>
    </row>
    <row r="346" ht="15.75" customHeight="1">
      <c r="A346" s="10"/>
      <c r="M346" s="75"/>
    </row>
    <row r="347" ht="15.75" customHeight="1">
      <c r="A347" s="10"/>
      <c r="M347" s="75"/>
    </row>
    <row r="348" ht="15.75" customHeight="1">
      <c r="A348" s="10"/>
      <c r="M348" s="75"/>
    </row>
    <row r="349" ht="15.75" customHeight="1">
      <c r="A349" s="10"/>
      <c r="M349" s="75"/>
    </row>
    <row r="350" ht="15.75" customHeight="1">
      <c r="A350" s="10"/>
      <c r="M350" s="75"/>
    </row>
    <row r="351" ht="15.75" customHeight="1">
      <c r="A351" s="10"/>
      <c r="M351" s="75"/>
    </row>
    <row r="352" ht="15.75" customHeight="1">
      <c r="A352" s="10"/>
      <c r="M352" s="75"/>
    </row>
    <row r="353" ht="15.75" customHeight="1">
      <c r="A353" s="10"/>
      <c r="M353" s="75"/>
    </row>
    <row r="354" ht="15.75" customHeight="1">
      <c r="A354" s="10"/>
      <c r="M354" s="75"/>
    </row>
    <row r="355" ht="15.75" customHeight="1">
      <c r="A355" s="10"/>
      <c r="M355" s="75"/>
    </row>
    <row r="356" ht="15.75" customHeight="1">
      <c r="A356" s="10"/>
      <c r="M356" s="75"/>
    </row>
    <row r="357" ht="15.75" customHeight="1">
      <c r="A357" s="10"/>
      <c r="M357" s="75"/>
    </row>
    <row r="358" ht="15.75" customHeight="1">
      <c r="A358" s="10"/>
      <c r="M358" s="75"/>
    </row>
    <row r="359" ht="15.75" customHeight="1">
      <c r="A359" s="10"/>
      <c r="M359" s="75"/>
    </row>
    <row r="360" ht="15.75" customHeight="1">
      <c r="A360" s="10"/>
      <c r="M360" s="75"/>
    </row>
    <row r="361" ht="15.75" customHeight="1">
      <c r="A361" s="10"/>
      <c r="M361" s="75"/>
    </row>
    <row r="362" ht="15.75" customHeight="1">
      <c r="A362" s="10"/>
      <c r="M362" s="75"/>
    </row>
    <row r="363" ht="15.75" customHeight="1">
      <c r="A363" s="10"/>
      <c r="M363" s="75"/>
    </row>
    <row r="364" ht="15.75" customHeight="1">
      <c r="A364" s="10"/>
      <c r="M364" s="75"/>
    </row>
    <row r="365" ht="15.75" customHeight="1">
      <c r="A365" s="10"/>
      <c r="M365" s="75"/>
    </row>
    <row r="366" ht="15.75" customHeight="1">
      <c r="A366" s="10"/>
      <c r="M366" s="75"/>
    </row>
    <row r="367" ht="15.75" customHeight="1">
      <c r="A367" s="10"/>
      <c r="M367" s="75"/>
    </row>
    <row r="368" ht="15.75" customHeight="1">
      <c r="A368" s="10"/>
      <c r="M368" s="75"/>
    </row>
    <row r="369" ht="15.75" customHeight="1">
      <c r="A369" s="10"/>
      <c r="M369" s="75"/>
    </row>
    <row r="370" ht="15.75" customHeight="1">
      <c r="A370" s="10"/>
      <c r="M370" s="75"/>
    </row>
    <row r="371" ht="15.75" customHeight="1">
      <c r="A371" s="10"/>
      <c r="M371" s="75"/>
    </row>
    <row r="372" ht="15.75" customHeight="1">
      <c r="A372" s="10"/>
      <c r="M372" s="75"/>
    </row>
    <row r="373" ht="15.75" customHeight="1">
      <c r="A373" s="10"/>
      <c r="M373" s="75"/>
    </row>
    <row r="374" ht="15.75" customHeight="1">
      <c r="A374" s="10"/>
      <c r="M374" s="75"/>
    </row>
    <row r="375" ht="15.75" customHeight="1">
      <c r="A375" s="10"/>
      <c r="M375" s="75"/>
    </row>
    <row r="376" ht="15.75" customHeight="1">
      <c r="A376" s="10"/>
      <c r="M376" s="75"/>
    </row>
    <row r="377" ht="15.75" customHeight="1">
      <c r="A377" s="10"/>
      <c r="M377" s="75"/>
    </row>
    <row r="378" ht="15.75" customHeight="1">
      <c r="A378" s="10"/>
      <c r="M378" s="75"/>
    </row>
    <row r="379" ht="15.75" customHeight="1">
      <c r="A379" s="10"/>
      <c r="M379" s="75"/>
    </row>
    <row r="380" ht="15.75" customHeight="1">
      <c r="A380" s="10"/>
      <c r="M380" s="75"/>
    </row>
    <row r="381" ht="15.75" customHeight="1">
      <c r="A381" s="10"/>
      <c r="M381" s="75"/>
    </row>
    <row r="382" ht="15.75" customHeight="1">
      <c r="A382" s="10"/>
      <c r="M382" s="75"/>
    </row>
    <row r="383" ht="15.75" customHeight="1">
      <c r="A383" s="10"/>
      <c r="M383" s="75"/>
    </row>
    <row r="384" ht="15.75" customHeight="1">
      <c r="A384" s="10"/>
      <c r="M384" s="75"/>
    </row>
    <row r="385" ht="15.75" customHeight="1">
      <c r="A385" s="10"/>
      <c r="M385" s="75"/>
    </row>
    <row r="386" ht="15.75" customHeight="1">
      <c r="A386" s="10"/>
      <c r="M386" s="75"/>
    </row>
    <row r="387" ht="15.75" customHeight="1">
      <c r="A387" s="10"/>
      <c r="M387" s="75"/>
    </row>
    <row r="388" ht="15.75" customHeight="1">
      <c r="A388" s="10"/>
      <c r="M388" s="75"/>
    </row>
    <row r="389" ht="15.75" customHeight="1">
      <c r="A389" s="10"/>
      <c r="M389" s="75"/>
    </row>
    <row r="390" ht="15.75" customHeight="1">
      <c r="A390" s="10"/>
      <c r="M390" s="75"/>
    </row>
    <row r="391" ht="15.75" customHeight="1">
      <c r="A391" s="10"/>
      <c r="M391" s="75"/>
    </row>
    <row r="392" ht="15.75" customHeight="1">
      <c r="A392" s="10"/>
      <c r="M392" s="75"/>
    </row>
    <row r="393" ht="15.75" customHeight="1">
      <c r="A393" s="10"/>
      <c r="M393" s="75"/>
    </row>
    <row r="394" ht="15.75" customHeight="1">
      <c r="A394" s="10"/>
      <c r="M394" s="75"/>
    </row>
    <row r="395" ht="15.75" customHeight="1">
      <c r="A395" s="10"/>
      <c r="M395" s="75"/>
    </row>
    <row r="396" ht="15.75" customHeight="1">
      <c r="A396" s="10"/>
      <c r="M396" s="75"/>
    </row>
    <row r="397" ht="15.75" customHeight="1">
      <c r="A397" s="10"/>
      <c r="M397" s="75"/>
    </row>
    <row r="398" ht="15.75" customHeight="1">
      <c r="A398" s="10"/>
      <c r="M398" s="75"/>
    </row>
    <row r="399" ht="15.75" customHeight="1">
      <c r="A399" s="10"/>
      <c r="M399" s="75"/>
    </row>
    <row r="400" ht="15.75" customHeight="1">
      <c r="A400" s="10"/>
      <c r="M400" s="75"/>
    </row>
    <row r="401" ht="15.75" customHeight="1">
      <c r="A401" s="10"/>
      <c r="M401" s="75"/>
    </row>
    <row r="402" ht="15.75" customHeight="1">
      <c r="A402" s="10"/>
      <c r="M402" s="75"/>
    </row>
    <row r="403" ht="15.75" customHeight="1">
      <c r="A403" s="10"/>
      <c r="M403" s="75"/>
    </row>
    <row r="404" ht="15.75" customHeight="1">
      <c r="A404" s="10"/>
      <c r="M404" s="75"/>
    </row>
    <row r="405" ht="15.75" customHeight="1">
      <c r="A405" s="10"/>
      <c r="M405" s="75"/>
    </row>
    <row r="406" ht="15.75" customHeight="1">
      <c r="A406" s="10"/>
      <c r="M406" s="75"/>
    </row>
    <row r="407" ht="15.75" customHeight="1">
      <c r="A407" s="10"/>
      <c r="M407" s="75"/>
    </row>
    <row r="408" ht="15.75" customHeight="1">
      <c r="A408" s="10"/>
      <c r="M408" s="75"/>
    </row>
    <row r="409" ht="15.75" customHeight="1">
      <c r="A409" s="10"/>
      <c r="M409" s="75"/>
    </row>
    <row r="410" ht="15.75" customHeight="1">
      <c r="A410" s="10"/>
      <c r="M410" s="75"/>
    </row>
    <row r="411" ht="15.75" customHeight="1">
      <c r="A411" s="10"/>
      <c r="M411" s="75"/>
    </row>
    <row r="412" ht="15.75" customHeight="1">
      <c r="A412" s="10"/>
      <c r="M412" s="75"/>
    </row>
    <row r="413" ht="15.75" customHeight="1">
      <c r="A413" s="10"/>
      <c r="M413" s="75"/>
    </row>
    <row r="414" ht="15.75" customHeight="1">
      <c r="A414" s="10"/>
      <c r="M414" s="75"/>
    </row>
    <row r="415" ht="15.75" customHeight="1">
      <c r="A415" s="10"/>
      <c r="M415" s="75"/>
    </row>
    <row r="416" ht="15.75" customHeight="1">
      <c r="A416" s="10"/>
      <c r="M416" s="75"/>
    </row>
    <row r="417" ht="15.75" customHeight="1">
      <c r="A417" s="10"/>
      <c r="M417" s="75"/>
    </row>
    <row r="418" ht="15.75" customHeight="1">
      <c r="A418" s="10"/>
      <c r="M418" s="75"/>
    </row>
    <row r="419" ht="15.75" customHeight="1">
      <c r="A419" s="10"/>
      <c r="M419" s="75"/>
    </row>
    <row r="420" ht="15.75" customHeight="1">
      <c r="A420" s="10"/>
      <c r="M420" s="75"/>
    </row>
    <row r="421" ht="15.75" customHeight="1">
      <c r="A421" s="10"/>
      <c r="M421" s="75"/>
    </row>
    <row r="422" ht="15.75" customHeight="1">
      <c r="A422" s="10"/>
      <c r="M422" s="75"/>
    </row>
    <row r="423" ht="15.75" customHeight="1">
      <c r="A423" s="10"/>
      <c r="M423" s="75"/>
    </row>
    <row r="424" ht="15.75" customHeight="1">
      <c r="A424" s="10"/>
      <c r="M424" s="75"/>
    </row>
    <row r="425" ht="15.75" customHeight="1">
      <c r="A425" s="10"/>
      <c r="M425" s="75"/>
    </row>
    <row r="426" ht="15.75" customHeight="1">
      <c r="A426" s="10"/>
      <c r="M426" s="75"/>
    </row>
    <row r="427" ht="15.75" customHeight="1">
      <c r="A427" s="10"/>
      <c r="M427" s="75"/>
    </row>
    <row r="428" ht="15.75" customHeight="1">
      <c r="A428" s="10"/>
      <c r="M428" s="75"/>
    </row>
    <row r="429" ht="15.75" customHeight="1">
      <c r="A429" s="10"/>
      <c r="M429" s="75"/>
    </row>
    <row r="430" ht="15.75" customHeight="1">
      <c r="A430" s="10"/>
      <c r="M430" s="75"/>
    </row>
    <row r="431" ht="15.75" customHeight="1">
      <c r="A431" s="10"/>
      <c r="M431" s="75"/>
    </row>
    <row r="432" ht="15.75" customHeight="1">
      <c r="A432" s="10"/>
      <c r="M432" s="75"/>
    </row>
    <row r="433" ht="15.75" customHeight="1">
      <c r="A433" s="10"/>
      <c r="M433" s="75"/>
    </row>
    <row r="434" ht="15.75" customHeight="1">
      <c r="A434" s="10"/>
      <c r="M434" s="75"/>
    </row>
    <row r="435" ht="15.75" customHeight="1">
      <c r="A435" s="10"/>
      <c r="M435" s="75"/>
    </row>
    <row r="436" ht="15.75" customHeight="1">
      <c r="A436" s="10"/>
      <c r="M436" s="75"/>
    </row>
    <row r="437" ht="15.75" customHeight="1">
      <c r="A437" s="10"/>
      <c r="M437" s="75"/>
    </row>
    <row r="438" ht="15.75" customHeight="1">
      <c r="A438" s="10"/>
      <c r="M438" s="75"/>
    </row>
    <row r="439" ht="15.75" customHeight="1">
      <c r="A439" s="10"/>
      <c r="M439" s="75"/>
    </row>
    <row r="440" ht="15.75" customHeight="1">
      <c r="A440" s="10"/>
      <c r="M440" s="75"/>
    </row>
    <row r="441" ht="15.75" customHeight="1">
      <c r="A441" s="10"/>
      <c r="M441" s="75"/>
    </row>
    <row r="442" ht="15.75" customHeight="1">
      <c r="A442" s="10"/>
      <c r="M442" s="75"/>
    </row>
    <row r="443" ht="15.75" customHeight="1">
      <c r="A443" s="10"/>
      <c r="M443" s="75"/>
    </row>
    <row r="444" ht="15.75" customHeight="1">
      <c r="A444" s="10"/>
      <c r="M444" s="75"/>
    </row>
    <row r="445" ht="15.75" customHeight="1">
      <c r="A445" s="10"/>
      <c r="M445" s="75"/>
    </row>
    <row r="446" ht="15.75" customHeight="1">
      <c r="A446" s="10"/>
      <c r="M446" s="75"/>
    </row>
    <row r="447" ht="15.75" customHeight="1">
      <c r="A447" s="10"/>
      <c r="M447" s="75"/>
    </row>
    <row r="448" ht="15.75" customHeight="1">
      <c r="A448" s="10"/>
      <c r="M448" s="75"/>
    </row>
    <row r="449" ht="15.75" customHeight="1">
      <c r="A449" s="10"/>
      <c r="M449" s="75"/>
    </row>
    <row r="450" ht="15.75" customHeight="1">
      <c r="A450" s="10"/>
      <c r="M450" s="75"/>
    </row>
    <row r="451" ht="15.75" customHeight="1">
      <c r="A451" s="10"/>
      <c r="M451" s="75"/>
    </row>
    <row r="452" ht="15.75" customHeight="1">
      <c r="A452" s="10"/>
      <c r="M452" s="75"/>
    </row>
    <row r="453" ht="15.75" customHeight="1">
      <c r="A453" s="10"/>
      <c r="M453" s="75"/>
    </row>
    <row r="454" ht="15.75" customHeight="1">
      <c r="A454" s="10"/>
      <c r="M454" s="75"/>
    </row>
    <row r="455" ht="15.75" customHeight="1">
      <c r="A455" s="10"/>
      <c r="M455" s="75"/>
    </row>
    <row r="456" ht="15.75" customHeight="1">
      <c r="A456" s="10"/>
      <c r="M456" s="75"/>
    </row>
    <row r="457" ht="15.75" customHeight="1">
      <c r="A457" s="10"/>
      <c r="M457" s="75"/>
    </row>
    <row r="458" ht="15.75" customHeight="1">
      <c r="A458" s="10"/>
      <c r="M458" s="75"/>
    </row>
    <row r="459" ht="15.75" customHeight="1">
      <c r="A459" s="10"/>
      <c r="M459" s="75"/>
    </row>
    <row r="460" ht="15.75" customHeight="1">
      <c r="A460" s="10"/>
      <c r="M460" s="75"/>
    </row>
    <row r="461" ht="15.75" customHeight="1">
      <c r="A461" s="10"/>
      <c r="M461" s="75"/>
    </row>
    <row r="462" ht="15.75" customHeight="1">
      <c r="A462" s="10"/>
      <c r="M462" s="75"/>
    </row>
    <row r="463" ht="15.75" customHeight="1">
      <c r="A463" s="10"/>
      <c r="M463" s="75"/>
    </row>
    <row r="464" ht="15.75" customHeight="1">
      <c r="A464" s="10"/>
      <c r="M464" s="75"/>
    </row>
    <row r="465" ht="15.75" customHeight="1">
      <c r="A465" s="10"/>
      <c r="M465" s="75"/>
    </row>
    <row r="466" ht="15.75" customHeight="1">
      <c r="A466" s="10"/>
      <c r="M466" s="75"/>
    </row>
    <row r="467" ht="15.75" customHeight="1">
      <c r="A467" s="10"/>
      <c r="M467" s="75"/>
    </row>
    <row r="468" ht="15.75" customHeight="1">
      <c r="A468" s="10"/>
      <c r="M468" s="75"/>
    </row>
    <row r="469" ht="15.75" customHeight="1">
      <c r="A469" s="10"/>
      <c r="M469" s="75"/>
    </row>
    <row r="470" ht="15.75" customHeight="1">
      <c r="A470" s="10"/>
      <c r="M470" s="75"/>
    </row>
    <row r="471" ht="15.75" customHeight="1">
      <c r="A471" s="10"/>
      <c r="M471" s="75"/>
    </row>
    <row r="472" ht="15.75" customHeight="1">
      <c r="A472" s="10"/>
      <c r="M472" s="75"/>
    </row>
    <row r="473" ht="15.75" customHeight="1">
      <c r="A473" s="10"/>
      <c r="M473" s="75"/>
    </row>
    <row r="474" ht="15.75" customHeight="1">
      <c r="A474" s="10"/>
      <c r="M474" s="75"/>
    </row>
    <row r="475" ht="15.75" customHeight="1">
      <c r="A475" s="10"/>
      <c r="M475" s="75"/>
    </row>
    <row r="476" ht="15.75" customHeight="1">
      <c r="A476" s="10"/>
      <c r="M476" s="75"/>
    </row>
    <row r="477" ht="15.75" customHeight="1">
      <c r="A477" s="10"/>
      <c r="M477" s="75"/>
    </row>
    <row r="478" ht="15.75" customHeight="1">
      <c r="A478" s="10"/>
      <c r="M478" s="75"/>
    </row>
    <row r="479" ht="15.75" customHeight="1">
      <c r="A479" s="10"/>
      <c r="M479" s="75"/>
    </row>
    <row r="480" ht="15.75" customHeight="1">
      <c r="A480" s="10"/>
      <c r="M480" s="75"/>
    </row>
    <row r="481" ht="15.75" customHeight="1">
      <c r="A481" s="10"/>
      <c r="M481" s="75"/>
    </row>
    <row r="482" ht="15.75" customHeight="1">
      <c r="A482" s="10"/>
      <c r="M482" s="75"/>
    </row>
    <row r="483" ht="15.75" customHeight="1">
      <c r="A483" s="10"/>
      <c r="M483" s="75"/>
    </row>
    <row r="484" ht="15.75" customHeight="1">
      <c r="A484" s="10"/>
      <c r="M484" s="75"/>
    </row>
    <row r="485" ht="15.75" customHeight="1">
      <c r="A485" s="10"/>
      <c r="M485" s="75"/>
    </row>
    <row r="486" ht="15.75" customHeight="1">
      <c r="A486" s="10"/>
      <c r="M486" s="75"/>
    </row>
    <row r="487" ht="15.75" customHeight="1">
      <c r="A487" s="10"/>
      <c r="M487" s="75"/>
    </row>
    <row r="488" ht="15.75" customHeight="1">
      <c r="A488" s="10"/>
      <c r="M488" s="75"/>
    </row>
    <row r="489" ht="15.75" customHeight="1">
      <c r="A489" s="10"/>
      <c r="M489" s="75"/>
    </row>
    <row r="490" ht="15.75" customHeight="1">
      <c r="A490" s="10"/>
      <c r="M490" s="75"/>
    </row>
    <row r="491" ht="15.75" customHeight="1">
      <c r="A491" s="10"/>
      <c r="M491" s="75"/>
    </row>
    <row r="492" ht="15.75" customHeight="1">
      <c r="A492" s="10"/>
      <c r="M492" s="75"/>
    </row>
    <row r="493" ht="15.75" customHeight="1">
      <c r="A493" s="10"/>
      <c r="M493" s="75"/>
    </row>
    <row r="494" ht="15.75" customHeight="1">
      <c r="A494" s="10"/>
      <c r="M494" s="75"/>
    </row>
    <row r="495" ht="15.75" customHeight="1">
      <c r="A495" s="10"/>
      <c r="M495" s="75"/>
    </row>
    <row r="496" ht="15.75" customHeight="1">
      <c r="A496" s="10"/>
      <c r="M496" s="75"/>
    </row>
    <row r="497" ht="15.75" customHeight="1">
      <c r="A497" s="10"/>
      <c r="M497" s="75"/>
    </row>
    <row r="498" ht="15.75" customHeight="1">
      <c r="A498" s="10"/>
      <c r="M498" s="75"/>
    </row>
    <row r="499" ht="15.75" customHeight="1">
      <c r="A499" s="10"/>
      <c r="M499" s="75"/>
    </row>
    <row r="500" ht="15.75" customHeight="1">
      <c r="A500" s="10"/>
      <c r="M500" s="75"/>
    </row>
    <row r="501" ht="15.75" customHeight="1">
      <c r="A501" s="10"/>
      <c r="M501" s="75"/>
    </row>
    <row r="502" ht="15.75" customHeight="1">
      <c r="A502" s="10"/>
      <c r="M502" s="75"/>
    </row>
    <row r="503" ht="15.75" customHeight="1">
      <c r="A503" s="10"/>
      <c r="M503" s="75"/>
    </row>
    <row r="504" ht="15.75" customHeight="1">
      <c r="A504" s="10"/>
      <c r="M504" s="75"/>
    </row>
    <row r="505" ht="15.75" customHeight="1">
      <c r="A505" s="10"/>
      <c r="M505" s="75"/>
    </row>
    <row r="506" ht="15.75" customHeight="1">
      <c r="A506" s="10"/>
      <c r="M506" s="75"/>
    </row>
    <row r="507" ht="15.75" customHeight="1">
      <c r="A507" s="10"/>
      <c r="M507" s="75"/>
    </row>
    <row r="508" ht="15.75" customHeight="1">
      <c r="A508" s="10"/>
      <c r="M508" s="75"/>
    </row>
    <row r="509" ht="15.75" customHeight="1">
      <c r="A509" s="10"/>
      <c r="M509" s="75"/>
    </row>
    <row r="510" ht="15.75" customHeight="1">
      <c r="A510" s="10"/>
      <c r="M510" s="75"/>
    </row>
    <row r="511" ht="15.75" customHeight="1">
      <c r="A511" s="10"/>
      <c r="M511" s="75"/>
    </row>
    <row r="512" ht="15.75" customHeight="1">
      <c r="A512" s="10"/>
      <c r="M512" s="75"/>
    </row>
    <row r="513" ht="15.75" customHeight="1">
      <c r="A513" s="10"/>
      <c r="M513" s="75"/>
    </row>
    <row r="514" ht="15.75" customHeight="1">
      <c r="A514" s="10"/>
      <c r="M514" s="75"/>
    </row>
    <row r="515" ht="15.75" customHeight="1">
      <c r="A515" s="10"/>
      <c r="M515" s="75"/>
    </row>
    <row r="516" ht="15.75" customHeight="1">
      <c r="A516" s="10"/>
      <c r="M516" s="75"/>
    </row>
    <row r="517" ht="15.75" customHeight="1">
      <c r="A517" s="10"/>
      <c r="M517" s="75"/>
    </row>
    <row r="518" ht="15.75" customHeight="1">
      <c r="A518" s="10"/>
      <c r="M518" s="75"/>
    </row>
    <row r="519" ht="15.75" customHeight="1">
      <c r="A519" s="10"/>
      <c r="M519" s="75"/>
    </row>
    <row r="520" ht="15.75" customHeight="1">
      <c r="A520" s="10"/>
      <c r="M520" s="75"/>
    </row>
    <row r="521" ht="15.75" customHeight="1">
      <c r="A521" s="10"/>
      <c r="M521" s="75"/>
    </row>
    <row r="522" ht="15.75" customHeight="1">
      <c r="A522" s="10"/>
      <c r="M522" s="75"/>
    </row>
    <row r="523" ht="15.75" customHeight="1">
      <c r="A523" s="10"/>
      <c r="M523" s="75"/>
    </row>
    <row r="524" ht="15.75" customHeight="1">
      <c r="A524" s="10"/>
      <c r="M524" s="75"/>
    </row>
    <row r="525" ht="15.75" customHeight="1">
      <c r="A525" s="10"/>
      <c r="M525" s="75"/>
    </row>
    <row r="526" ht="15.75" customHeight="1">
      <c r="A526" s="10"/>
      <c r="M526" s="75"/>
    </row>
    <row r="527" ht="15.75" customHeight="1">
      <c r="A527" s="10"/>
      <c r="M527" s="75"/>
    </row>
    <row r="528" ht="15.75" customHeight="1">
      <c r="A528" s="10"/>
      <c r="M528" s="75"/>
    </row>
    <row r="529" ht="15.75" customHeight="1">
      <c r="A529" s="10"/>
      <c r="M529" s="75"/>
    </row>
    <row r="530" ht="15.75" customHeight="1">
      <c r="A530" s="10"/>
      <c r="M530" s="75"/>
    </row>
    <row r="531" ht="15.75" customHeight="1">
      <c r="A531" s="10"/>
      <c r="M531" s="75"/>
    </row>
    <row r="532" ht="15.75" customHeight="1">
      <c r="A532" s="10"/>
      <c r="M532" s="75"/>
    </row>
    <row r="533" ht="15.75" customHeight="1">
      <c r="A533" s="10"/>
      <c r="M533" s="75"/>
    </row>
    <row r="534" ht="15.75" customHeight="1">
      <c r="A534" s="10"/>
      <c r="M534" s="75"/>
    </row>
    <row r="535" ht="15.75" customHeight="1">
      <c r="A535" s="10"/>
      <c r="M535" s="75"/>
    </row>
    <row r="536" ht="15.75" customHeight="1">
      <c r="A536" s="10"/>
      <c r="M536" s="75"/>
    </row>
    <row r="537" ht="15.75" customHeight="1">
      <c r="A537" s="10"/>
      <c r="M537" s="75"/>
    </row>
    <row r="538" ht="15.75" customHeight="1">
      <c r="A538" s="10"/>
      <c r="M538" s="75"/>
    </row>
    <row r="539" ht="15.75" customHeight="1">
      <c r="A539" s="10"/>
      <c r="M539" s="75"/>
    </row>
    <row r="540" ht="15.75" customHeight="1">
      <c r="A540" s="10"/>
      <c r="M540" s="75"/>
    </row>
    <row r="541" ht="15.75" customHeight="1">
      <c r="A541" s="10"/>
      <c r="M541" s="75"/>
    </row>
    <row r="542" ht="15.75" customHeight="1">
      <c r="A542" s="10"/>
      <c r="M542" s="75"/>
    </row>
    <row r="543" ht="15.75" customHeight="1">
      <c r="A543" s="10"/>
      <c r="M543" s="75"/>
    </row>
    <row r="544" ht="15.75" customHeight="1">
      <c r="A544" s="10"/>
      <c r="M544" s="75"/>
    </row>
    <row r="545" ht="15.75" customHeight="1">
      <c r="A545" s="10"/>
      <c r="M545" s="75"/>
    </row>
    <row r="546" ht="15.75" customHeight="1">
      <c r="A546" s="10"/>
      <c r="M546" s="75"/>
    </row>
    <row r="547" ht="15.75" customHeight="1">
      <c r="A547" s="10"/>
      <c r="M547" s="75"/>
    </row>
    <row r="548" ht="15.75" customHeight="1">
      <c r="A548" s="10"/>
      <c r="M548" s="75"/>
    </row>
    <row r="549" ht="15.75" customHeight="1">
      <c r="A549" s="10"/>
      <c r="M549" s="75"/>
    </row>
    <row r="550" ht="15.75" customHeight="1">
      <c r="A550" s="10"/>
      <c r="M550" s="75"/>
    </row>
    <row r="551" ht="15.75" customHeight="1">
      <c r="A551" s="10"/>
      <c r="M551" s="75"/>
    </row>
    <row r="552" ht="15.75" customHeight="1">
      <c r="A552" s="10"/>
      <c r="M552" s="75"/>
    </row>
    <row r="553" ht="15.75" customHeight="1">
      <c r="A553" s="10"/>
      <c r="M553" s="75"/>
    </row>
    <row r="554" ht="15.75" customHeight="1">
      <c r="A554" s="10"/>
      <c r="M554" s="75"/>
    </row>
    <row r="555" ht="15.75" customHeight="1">
      <c r="A555" s="10"/>
      <c r="M555" s="75"/>
    </row>
    <row r="556" ht="15.75" customHeight="1">
      <c r="A556" s="10"/>
      <c r="M556" s="75"/>
    </row>
    <row r="557" ht="15.75" customHeight="1">
      <c r="A557" s="10"/>
      <c r="M557" s="75"/>
    </row>
    <row r="558" ht="15.75" customHeight="1">
      <c r="A558" s="10"/>
      <c r="M558" s="75"/>
    </row>
    <row r="559" ht="15.75" customHeight="1">
      <c r="A559" s="10"/>
      <c r="M559" s="75"/>
    </row>
    <row r="560" ht="15.75" customHeight="1">
      <c r="A560" s="10"/>
      <c r="M560" s="75"/>
    </row>
    <row r="561" ht="15.75" customHeight="1">
      <c r="A561" s="10"/>
      <c r="M561" s="75"/>
    </row>
    <row r="562" ht="15.75" customHeight="1">
      <c r="A562" s="10"/>
      <c r="M562" s="75"/>
    </row>
    <row r="563" ht="15.75" customHeight="1">
      <c r="A563" s="10"/>
      <c r="M563" s="75"/>
    </row>
    <row r="564" ht="15.75" customHeight="1">
      <c r="A564" s="10"/>
      <c r="M564" s="75"/>
    </row>
    <row r="565" ht="15.75" customHeight="1">
      <c r="A565" s="10"/>
      <c r="M565" s="75"/>
    </row>
    <row r="566" ht="15.75" customHeight="1">
      <c r="A566" s="10"/>
      <c r="M566" s="75"/>
    </row>
    <row r="567" ht="15.75" customHeight="1">
      <c r="A567" s="10"/>
      <c r="M567" s="75"/>
    </row>
    <row r="568" ht="15.75" customHeight="1">
      <c r="A568" s="10"/>
      <c r="M568" s="75"/>
    </row>
    <row r="569" ht="15.75" customHeight="1">
      <c r="A569" s="10"/>
      <c r="M569" s="75"/>
    </row>
    <row r="570" ht="15.75" customHeight="1">
      <c r="A570" s="10"/>
      <c r="M570" s="75"/>
    </row>
    <row r="571" ht="15.75" customHeight="1">
      <c r="A571" s="10"/>
      <c r="M571" s="75"/>
    </row>
    <row r="572" ht="15.75" customHeight="1">
      <c r="A572" s="10"/>
      <c r="M572" s="75"/>
    </row>
    <row r="573" ht="15.75" customHeight="1">
      <c r="A573" s="10"/>
      <c r="M573" s="75"/>
    </row>
    <row r="574" ht="15.75" customHeight="1">
      <c r="A574" s="10"/>
      <c r="M574" s="75"/>
    </row>
    <row r="575" ht="15.75" customHeight="1">
      <c r="A575" s="10"/>
      <c r="M575" s="75"/>
    </row>
    <row r="576" ht="15.75" customHeight="1">
      <c r="A576" s="10"/>
      <c r="M576" s="75"/>
    </row>
    <row r="577" ht="15.75" customHeight="1">
      <c r="A577" s="10"/>
      <c r="M577" s="75"/>
    </row>
    <row r="578" ht="15.75" customHeight="1">
      <c r="A578" s="10"/>
      <c r="M578" s="75"/>
    </row>
    <row r="579" ht="15.75" customHeight="1">
      <c r="A579" s="10"/>
      <c r="M579" s="75"/>
    </row>
    <row r="580" ht="15.75" customHeight="1">
      <c r="A580" s="10"/>
      <c r="M580" s="75"/>
    </row>
    <row r="581" ht="15.75" customHeight="1">
      <c r="A581" s="10"/>
      <c r="M581" s="75"/>
    </row>
    <row r="582" ht="15.75" customHeight="1">
      <c r="A582" s="10"/>
      <c r="M582" s="75"/>
    </row>
    <row r="583" ht="15.75" customHeight="1">
      <c r="A583" s="10"/>
      <c r="M583" s="75"/>
    </row>
    <row r="584" ht="15.75" customHeight="1">
      <c r="A584" s="10"/>
      <c r="M584" s="75"/>
    </row>
    <row r="585" ht="15.75" customHeight="1">
      <c r="A585" s="10"/>
      <c r="M585" s="75"/>
    </row>
    <row r="586" ht="15.75" customHeight="1">
      <c r="A586" s="10"/>
      <c r="M586" s="75"/>
    </row>
    <row r="587" ht="15.75" customHeight="1">
      <c r="A587" s="10"/>
      <c r="M587" s="75"/>
    </row>
    <row r="588" ht="15.75" customHeight="1">
      <c r="A588" s="10"/>
      <c r="M588" s="75"/>
    </row>
    <row r="589" ht="15.75" customHeight="1">
      <c r="A589" s="10"/>
      <c r="M589" s="75"/>
    </row>
    <row r="590" ht="15.75" customHeight="1">
      <c r="A590" s="10"/>
      <c r="M590" s="75"/>
    </row>
    <row r="591" ht="15.75" customHeight="1">
      <c r="A591" s="10"/>
      <c r="M591" s="75"/>
    </row>
    <row r="592" ht="15.75" customHeight="1">
      <c r="A592" s="10"/>
      <c r="M592" s="75"/>
    </row>
    <row r="593" ht="15.75" customHeight="1">
      <c r="A593" s="10"/>
      <c r="M593" s="75"/>
    </row>
    <row r="594" ht="15.75" customHeight="1">
      <c r="A594" s="10"/>
      <c r="M594" s="75"/>
    </row>
    <row r="595" ht="15.75" customHeight="1">
      <c r="A595" s="10"/>
      <c r="M595" s="75"/>
    </row>
    <row r="596" ht="15.75" customHeight="1">
      <c r="A596" s="10"/>
      <c r="M596" s="75"/>
    </row>
    <row r="597" ht="15.75" customHeight="1">
      <c r="A597" s="10"/>
      <c r="M597" s="75"/>
    </row>
    <row r="598" ht="15.75" customHeight="1">
      <c r="A598" s="10"/>
      <c r="M598" s="75"/>
    </row>
    <row r="599" ht="15.75" customHeight="1">
      <c r="A599" s="10"/>
      <c r="M599" s="75"/>
    </row>
    <row r="600" ht="15.75" customHeight="1">
      <c r="A600" s="10"/>
      <c r="M600" s="75"/>
    </row>
    <row r="601" ht="15.75" customHeight="1">
      <c r="A601" s="10"/>
      <c r="M601" s="75"/>
    </row>
    <row r="602" ht="15.75" customHeight="1">
      <c r="A602" s="10"/>
      <c r="M602" s="75"/>
    </row>
    <row r="603" ht="15.75" customHeight="1">
      <c r="A603" s="10"/>
      <c r="M603" s="75"/>
    </row>
    <row r="604" ht="15.75" customHeight="1">
      <c r="A604" s="10"/>
      <c r="M604" s="75"/>
    </row>
    <row r="605" ht="15.75" customHeight="1">
      <c r="A605" s="10"/>
      <c r="M605" s="75"/>
    </row>
    <row r="606" ht="15.75" customHeight="1">
      <c r="A606" s="10"/>
      <c r="M606" s="75"/>
    </row>
    <row r="607" ht="15.75" customHeight="1">
      <c r="A607" s="10"/>
      <c r="M607" s="75"/>
    </row>
    <row r="608" ht="15.75" customHeight="1">
      <c r="A608" s="10"/>
      <c r="M608" s="75"/>
    </row>
    <row r="609" ht="15.75" customHeight="1">
      <c r="A609" s="10"/>
      <c r="M609" s="75"/>
    </row>
    <row r="610" ht="15.75" customHeight="1">
      <c r="A610" s="10"/>
      <c r="M610" s="75"/>
    </row>
    <row r="611" ht="15.75" customHeight="1">
      <c r="A611" s="10"/>
      <c r="M611" s="75"/>
    </row>
    <row r="612" ht="15.75" customHeight="1">
      <c r="A612" s="10"/>
      <c r="M612" s="75"/>
    </row>
    <row r="613" ht="15.75" customHeight="1">
      <c r="A613" s="10"/>
      <c r="M613" s="75"/>
    </row>
    <row r="614" ht="15.75" customHeight="1">
      <c r="A614" s="10"/>
      <c r="M614" s="75"/>
    </row>
    <row r="615" ht="15.75" customHeight="1">
      <c r="A615" s="10"/>
      <c r="M615" s="75"/>
    </row>
    <row r="616" ht="15.75" customHeight="1">
      <c r="A616" s="10"/>
      <c r="M616" s="75"/>
    </row>
    <row r="617" ht="15.75" customHeight="1">
      <c r="A617" s="10"/>
      <c r="M617" s="75"/>
    </row>
    <row r="618" ht="15.75" customHeight="1">
      <c r="A618" s="10"/>
      <c r="M618" s="75"/>
    </row>
    <row r="619" ht="15.75" customHeight="1">
      <c r="A619" s="10"/>
      <c r="M619" s="75"/>
    </row>
    <row r="620" ht="15.75" customHeight="1">
      <c r="A620" s="10"/>
      <c r="M620" s="75"/>
    </row>
    <row r="621" ht="15.75" customHeight="1">
      <c r="A621" s="10"/>
      <c r="M621" s="75"/>
    </row>
    <row r="622" ht="15.75" customHeight="1">
      <c r="A622" s="10"/>
      <c r="M622" s="75"/>
    </row>
    <row r="623" ht="15.75" customHeight="1">
      <c r="A623" s="10"/>
      <c r="M623" s="75"/>
    </row>
    <row r="624" ht="15.75" customHeight="1">
      <c r="A624" s="10"/>
      <c r="M624" s="75"/>
    </row>
    <row r="625" ht="15.75" customHeight="1">
      <c r="A625" s="10"/>
      <c r="M625" s="75"/>
    </row>
    <row r="626" ht="15.75" customHeight="1">
      <c r="A626" s="10"/>
      <c r="M626" s="75"/>
    </row>
    <row r="627" ht="15.75" customHeight="1">
      <c r="A627" s="10"/>
      <c r="M627" s="75"/>
    </row>
    <row r="628" ht="15.75" customHeight="1">
      <c r="A628" s="10"/>
      <c r="M628" s="75"/>
    </row>
    <row r="629" ht="15.75" customHeight="1">
      <c r="A629" s="10"/>
      <c r="M629" s="75"/>
    </row>
    <row r="630" ht="15.75" customHeight="1">
      <c r="A630" s="10"/>
      <c r="M630" s="75"/>
    </row>
    <row r="631" ht="15.75" customHeight="1">
      <c r="A631" s="10"/>
      <c r="M631" s="75"/>
    </row>
    <row r="632" ht="15.75" customHeight="1">
      <c r="A632" s="10"/>
      <c r="M632" s="75"/>
    </row>
    <row r="633" ht="15.75" customHeight="1">
      <c r="A633" s="10"/>
      <c r="M633" s="75"/>
    </row>
    <row r="634" ht="15.75" customHeight="1">
      <c r="A634" s="10"/>
      <c r="M634" s="75"/>
    </row>
    <row r="635" ht="15.75" customHeight="1">
      <c r="A635" s="10"/>
      <c r="M635" s="75"/>
    </row>
    <row r="636" ht="15.75" customHeight="1">
      <c r="A636" s="10"/>
      <c r="M636" s="75"/>
    </row>
    <row r="637" ht="15.75" customHeight="1">
      <c r="A637" s="10"/>
      <c r="M637" s="75"/>
    </row>
    <row r="638" ht="15.75" customHeight="1">
      <c r="A638" s="10"/>
      <c r="M638" s="75"/>
    </row>
    <row r="639" ht="15.75" customHeight="1">
      <c r="A639" s="10"/>
      <c r="M639" s="75"/>
    </row>
    <row r="640" ht="15.75" customHeight="1">
      <c r="A640" s="10"/>
      <c r="M640" s="75"/>
    </row>
    <row r="641" ht="15.75" customHeight="1">
      <c r="A641" s="10"/>
      <c r="M641" s="75"/>
    </row>
    <row r="642" ht="15.75" customHeight="1">
      <c r="A642" s="10"/>
      <c r="M642" s="75"/>
    </row>
    <row r="643" ht="15.75" customHeight="1">
      <c r="A643" s="10"/>
      <c r="M643" s="75"/>
    </row>
    <row r="644" ht="15.75" customHeight="1">
      <c r="A644" s="10"/>
      <c r="M644" s="75"/>
    </row>
    <row r="645" ht="15.75" customHeight="1">
      <c r="A645" s="10"/>
      <c r="M645" s="75"/>
    </row>
    <row r="646" ht="15.75" customHeight="1">
      <c r="A646" s="10"/>
      <c r="M646" s="75"/>
    </row>
    <row r="647" ht="15.75" customHeight="1">
      <c r="A647" s="10"/>
      <c r="M647" s="75"/>
    </row>
    <row r="648" ht="15.75" customHeight="1">
      <c r="A648" s="10"/>
      <c r="M648" s="75"/>
    </row>
    <row r="649" ht="15.75" customHeight="1">
      <c r="A649" s="10"/>
      <c r="M649" s="75"/>
    </row>
    <row r="650" ht="15.75" customHeight="1">
      <c r="A650" s="10"/>
      <c r="M650" s="75"/>
    </row>
    <row r="651" ht="15.75" customHeight="1">
      <c r="A651" s="10"/>
      <c r="M651" s="75"/>
    </row>
    <row r="652" ht="15.75" customHeight="1">
      <c r="A652" s="10"/>
      <c r="M652" s="75"/>
    </row>
    <row r="653" ht="15.75" customHeight="1">
      <c r="A653" s="10"/>
      <c r="M653" s="75"/>
    </row>
    <row r="654" ht="15.75" customHeight="1">
      <c r="A654" s="10"/>
      <c r="M654" s="75"/>
    </row>
    <row r="655" ht="15.75" customHeight="1">
      <c r="A655" s="10"/>
      <c r="M655" s="75"/>
    </row>
    <row r="656" ht="15.75" customHeight="1">
      <c r="A656" s="10"/>
      <c r="M656" s="75"/>
    </row>
    <row r="657" ht="15.75" customHeight="1">
      <c r="A657" s="10"/>
      <c r="M657" s="75"/>
    </row>
    <row r="658" ht="15.75" customHeight="1">
      <c r="A658" s="10"/>
      <c r="M658" s="75"/>
    </row>
    <row r="659" ht="15.75" customHeight="1">
      <c r="A659" s="10"/>
      <c r="M659" s="75"/>
    </row>
    <row r="660" ht="15.75" customHeight="1">
      <c r="A660" s="10"/>
      <c r="M660" s="75"/>
    </row>
    <row r="661" ht="15.75" customHeight="1">
      <c r="A661" s="10"/>
      <c r="M661" s="75"/>
    </row>
    <row r="662" ht="15.75" customHeight="1">
      <c r="A662" s="10"/>
      <c r="M662" s="75"/>
    </row>
    <row r="663" ht="15.75" customHeight="1">
      <c r="A663" s="10"/>
      <c r="M663" s="75"/>
    </row>
    <row r="664" ht="15.75" customHeight="1">
      <c r="A664" s="10"/>
      <c r="M664" s="75"/>
    </row>
    <row r="665" ht="15.75" customHeight="1">
      <c r="A665" s="10"/>
      <c r="M665" s="75"/>
    </row>
    <row r="666" ht="15.75" customHeight="1">
      <c r="A666" s="10"/>
      <c r="M666" s="75"/>
    </row>
    <row r="667" ht="15.75" customHeight="1">
      <c r="A667" s="10"/>
      <c r="M667" s="75"/>
    </row>
    <row r="668" ht="15.75" customHeight="1">
      <c r="A668" s="10"/>
      <c r="M668" s="75"/>
    </row>
    <row r="669" ht="15.75" customHeight="1">
      <c r="A669" s="10"/>
      <c r="M669" s="75"/>
    </row>
    <row r="670" ht="15.75" customHeight="1">
      <c r="A670" s="10"/>
      <c r="M670" s="75"/>
    </row>
    <row r="671" ht="15.75" customHeight="1">
      <c r="A671" s="10"/>
      <c r="M671" s="75"/>
    </row>
    <row r="672" ht="15.75" customHeight="1">
      <c r="A672" s="10"/>
      <c r="M672" s="75"/>
    </row>
    <row r="673" ht="15.75" customHeight="1">
      <c r="A673" s="10"/>
      <c r="M673" s="75"/>
    </row>
    <row r="674" ht="15.75" customHeight="1">
      <c r="A674" s="10"/>
      <c r="M674" s="75"/>
    </row>
    <row r="675" ht="15.75" customHeight="1">
      <c r="A675" s="10"/>
      <c r="M675" s="75"/>
    </row>
    <row r="676" ht="15.75" customHeight="1">
      <c r="A676" s="10"/>
      <c r="M676" s="75"/>
    </row>
    <row r="677" ht="15.75" customHeight="1">
      <c r="A677" s="10"/>
      <c r="M677" s="75"/>
    </row>
    <row r="678" ht="15.75" customHeight="1">
      <c r="A678" s="10"/>
      <c r="M678" s="75"/>
    </row>
    <row r="679" ht="15.75" customHeight="1">
      <c r="A679" s="10"/>
      <c r="M679" s="75"/>
    </row>
    <row r="680" ht="15.75" customHeight="1">
      <c r="A680" s="10"/>
      <c r="M680" s="75"/>
    </row>
    <row r="681" ht="15.75" customHeight="1">
      <c r="A681" s="10"/>
      <c r="M681" s="75"/>
    </row>
    <row r="682" ht="15.75" customHeight="1">
      <c r="A682" s="10"/>
      <c r="M682" s="75"/>
    </row>
    <row r="683" ht="15.75" customHeight="1">
      <c r="A683" s="10"/>
      <c r="M683" s="75"/>
    </row>
    <row r="684" ht="15.75" customHeight="1">
      <c r="A684" s="10"/>
      <c r="M684" s="75"/>
    </row>
    <row r="685" ht="15.75" customHeight="1">
      <c r="A685" s="10"/>
      <c r="M685" s="75"/>
    </row>
    <row r="686" ht="15.75" customHeight="1">
      <c r="A686" s="10"/>
      <c r="M686" s="75"/>
    </row>
    <row r="687" ht="15.75" customHeight="1">
      <c r="A687" s="10"/>
      <c r="M687" s="75"/>
    </row>
    <row r="688" ht="15.75" customHeight="1">
      <c r="A688" s="10"/>
      <c r="M688" s="75"/>
    </row>
    <row r="689" ht="15.75" customHeight="1">
      <c r="A689" s="10"/>
      <c r="M689" s="75"/>
    </row>
    <row r="690" ht="15.75" customHeight="1">
      <c r="A690" s="10"/>
      <c r="M690" s="75"/>
    </row>
    <row r="691" ht="15.75" customHeight="1">
      <c r="A691" s="10"/>
      <c r="M691" s="75"/>
    </row>
    <row r="692" ht="15.75" customHeight="1">
      <c r="A692" s="10"/>
      <c r="M692" s="75"/>
    </row>
    <row r="693" ht="15.75" customHeight="1">
      <c r="A693" s="10"/>
      <c r="M693" s="75"/>
    </row>
    <row r="694" ht="15.75" customHeight="1">
      <c r="A694" s="10"/>
      <c r="M694" s="75"/>
    </row>
    <row r="695" ht="15.75" customHeight="1">
      <c r="A695" s="10"/>
      <c r="M695" s="75"/>
    </row>
    <row r="696" ht="15.75" customHeight="1">
      <c r="A696" s="10"/>
      <c r="M696" s="75"/>
    </row>
    <row r="697" ht="15.75" customHeight="1">
      <c r="A697" s="10"/>
      <c r="M697" s="75"/>
    </row>
    <row r="698" ht="15.75" customHeight="1">
      <c r="A698" s="10"/>
      <c r="M698" s="75"/>
    </row>
    <row r="699" ht="15.75" customHeight="1">
      <c r="A699" s="10"/>
      <c r="M699" s="75"/>
    </row>
    <row r="700" ht="15.75" customHeight="1">
      <c r="A700" s="10"/>
      <c r="M700" s="75"/>
    </row>
    <row r="701" ht="15.75" customHeight="1">
      <c r="A701" s="10"/>
      <c r="M701" s="75"/>
    </row>
    <row r="702" ht="15.75" customHeight="1">
      <c r="A702" s="10"/>
      <c r="M702" s="75"/>
    </row>
    <row r="703" ht="15.75" customHeight="1">
      <c r="A703" s="10"/>
      <c r="M703" s="75"/>
    </row>
    <row r="704" ht="15.75" customHeight="1">
      <c r="A704" s="10"/>
      <c r="M704" s="75"/>
    </row>
    <row r="705" ht="15.75" customHeight="1">
      <c r="A705" s="10"/>
      <c r="M705" s="75"/>
    </row>
    <row r="706" ht="15.75" customHeight="1">
      <c r="A706" s="10"/>
      <c r="M706" s="75"/>
    </row>
    <row r="707" ht="15.75" customHeight="1">
      <c r="A707" s="10"/>
      <c r="M707" s="75"/>
    </row>
    <row r="708" ht="15.75" customHeight="1">
      <c r="A708" s="10"/>
      <c r="M708" s="75"/>
    </row>
    <row r="709" ht="15.75" customHeight="1">
      <c r="A709" s="10"/>
      <c r="M709" s="75"/>
    </row>
    <row r="710" ht="15.75" customHeight="1">
      <c r="A710" s="10"/>
      <c r="M710" s="75"/>
    </row>
    <row r="711" ht="15.75" customHeight="1">
      <c r="A711" s="10"/>
      <c r="M711" s="75"/>
    </row>
    <row r="712" ht="15.75" customHeight="1">
      <c r="A712" s="10"/>
      <c r="M712" s="75"/>
    </row>
    <row r="713" ht="15.75" customHeight="1">
      <c r="A713" s="10"/>
      <c r="M713" s="75"/>
    </row>
    <row r="714" ht="15.75" customHeight="1">
      <c r="A714" s="10"/>
      <c r="M714" s="75"/>
    </row>
    <row r="715" ht="15.75" customHeight="1">
      <c r="A715" s="10"/>
      <c r="M715" s="75"/>
    </row>
    <row r="716" ht="15.75" customHeight="1">
      <c r="A716" s="10"/>
      <c r="M716" s="75"/>
    </row>
    <row r="717" ht="15.75" customHeight="1">
      <c r="A717" s="10"/>
      <c r="M717" s="75"/>
    </row>
    <row r="718" ht="15.75" customHeight="1">
      <c r="A718" s="10"/>
      <c r="M718" s="75"/>
    </row>
    <row r="719" ht="15.75" customHeight="1">
      <c r="A719" s="10"/>
      <c r="M719" s="75"/>
    </row>
    <row r="720" ht="15.75" customHeight="1">
      <c r="A720" s="10"/>
      <c r="M720" s="75"/>
    </row>
    <row r="721" ht="15.75" customHeight="1">
      <c r="A721" s="10"/>
      <c r="M721" s="75"/>
    </row>
    <row r="722" ht="15.75" customHeight="1">
      <c r="A722" s="10"/>
      <c r="M722" s="75"/>
    </row>
    <row r="723" ht="15.75" customHeight="1">
      <c r="A723" s="10"/>
      <c r="M723" s="75"/>
    </row>
    <row r="724" ht="15.75" customHeight="1">
      <c r="A724" s="10"/>
      <c r="M724" s="75"/>
    </row>
    <row r="725" ht="15.75" customHeight="1">
      <c r="A725" s="10"/>
      <c r="M725" s="75"/>
    </row>
    <row r="726" ht="15.75" customHeight="1">
      <c r="A726" s="10"/>
      <c r="M726" s="75"/>
    </row>
    <row r="727" ht="15.75" customHeight="1">
      <c r="A727" s="10"/>
      <c r="M727" s="75"/>
    </row>
    <row r="728" ht="15.75" customHeight="1">
      <c r="A728" s="10"/>
      <c r="M728" s="75"/>
    </row>
    <row r="729" ht="15.75" customHeight="1">
      <c r="A729" s="10"/>
      <c r="M729" s="75"/>
    </row>
    <row r="730" ht="15.75" customHeight="1">
      <c r="A730" s="10"/>
      <c r="M730" s="75"/>
    </row>
    <row r="731" ht="15.75" customHeight="1">
      <c r="A731" s="10"/>
      <c r="M731" s="75"/>
    </row>
    <row r="732" ht="15.75" customHeight="1">
      <c r="A732" s="10"/>
      <c r="M732" s="75"/>
    </row>
    <row r="733" ht="15.75" customHeight="1">
      <c r="A733" s="10"/>
      <c r="M733" s="75"/>
    </row>
    <row r="734" ht="15.75" customHeight="1">
      <c r="A734" s="10"/>
      <c r="M734" s="75"/>
    </row>
    <row r="735" ht="15.75" customHeight="1">
      <c r="A735" s="10"/>
      <c r="M735" s="75"/>
    </row>
    <row r="736" ht="15.75" customHeight="1">
      <c r="A736" s="10"/>
      <c r="M736" s="75"/>
    </row>
    <row r="737" ht="15.75" customHeight="1">
      <c r="A737" s="10"/>
      <c r="M737" s="75"/>
    </row>
    <row r="738" ht="15.75" customHeight="1">
      <c r="A738" s="10"/>
      <c r="M738" s="75"/>
    </row>
    <row r="739" ht="15.75" customHeight="1">
      <c r="A739" s="10"/>
      <c r="M739" s="75"/>
    </row>
    <row r="740" ht="15.75" customHeight="1">
      <c r="A740" s="10"/>
      <c r="M740" s="75"/>
    </row>
    <row r="741" ht="15.75" customHeight="1">
      <c r="A741" s="10"/>
      <c r="M741" s="75"/>
    </row>
    <row r="742" ht="15.75" customHeight="1">
      <c r="A742" s="10"/>
      <c r="M742" s="75"/>
    </row>
    <row r="743" ht="15.75" customHeight="1">
      <c r="A743" s="10"/>
      <c r="M743" s="75"/>
    </row>
    <row r="744" ht="15.75" customHeight="1">
      <c r="A744" s="10"/>
      <c r="M744" s="75"/>
    </row>
    <row r="745" ht="15.75" customHeight="1">
      <c r="A745" s="10"/>
      <c r="M745" s="75"/>
    </row>
    <row r="746" ht="15.75" customHeight="1">
      <c r="A746" s="10"/>
      <c r="M746" s="75"/>
    </row>
    <row r="747" ht="15.75" customHeight="1">
      <c r="A747" s="10"/>
      <c r="M747" s="75"/>
    </row>
    <row r="748" ht="15.75" customHeight="1">
      <c r="A748" s="10"/>
      <c r="M748" s="75"/>
    </row>
    <row r="749" ht="15.75" customHeight="1">
      <c r="A749" s="10"/>
      <c r="M749" s="75"/>
    </row>
    <row r="750" ht="15.75" customHeight="1">
      <c r="A750" s="10"/>
      <c r="M750" s="75"/>
    </row>
    <row r="751" ht="15.75" customHeight="1">
      <c r="A751" s="10"/>
      <c r="M751" s="75"/>
    </row>
    <row r="752" ht="15.75" customHeight="1">
      <c r="A752" s="10"/>
      <c r="M752" s="75"/>
    </row>
    <row r="753" ht="15.75" customHeight="1">
      <c r="A753" s="10"/>
      <c r="M753" s="75"/>
    </row>
    <row r="754" ht="15.75" customHeight="1">
      <c r="A754" s="10"/>
      <c r="M754" s="75"/>
    </row>
    <row r="755" ht="15.75" customHeight="1">
      <c r="A755" s="10"/>
      <c r="M755" s="75"/>
    </row>
    <row r="756" ht="15.75" customHeight="1">
      <c r="A756" s="10"/>
      <c r="M756" s="75"/>
    </row>
    <row r="757" ht="15.75" customHeight="1">
      <c r="A757" s="10"/>
      <c r="M757" s="75"/>
    </row>
    <row r="758" ht="15.75" customHeight="1">
      <c r="A758" s="10"/>
      <c r="M758" s="75"/>
    </row>
    <row r="759" ht="15.75" customHeight="1">
      <c r="A759" s="10"/>
      <c r="M759" s="75"/>
    </row>
    <row r="760" ht="15.75" customHeight="1">
      <c r="A760" s="10"/>
      <c r="M760" s="75"/>
    </row>
    <row r="761" ht="15.75" customHeight="1">
      <c r="A761" s="10"/>
      <c r="M761" s="75"/>
    </row>
    <row r="762" ht="15.75" customHeight="1">
      <c r="A762" s="10"/>
      <c r="M762" s="75"/>
    </row>
    <row r="763" ht="15.75" customHeight="1">
      <c r="A763" s="10"/>
      <c r="M763" s="75"/>
    </row>
    <row r="764" ht="15.75" customHeight="1">
      <c r="A764" s="10"/>
      <c r="M764" s="75"/>
    </row>
    <row r="765" ht="15.75" customHeight="1">
      <c r="A765" s="10"/>
      <c r="M765" s="75"/>
    </row>
    <row r="766" ht="15.75" customHeight="1">
      <c r="A766" s="10"/>
      <c r="M766" s="75"/>
    </row>
    <row r="767" ht="15.75" customHeight="1">
      <c r="A767" s="10"/>
      <c r="M767" s="75"/>
    </row>
    <row r="768" ht="15.75" customHeight="1">
      <c r="A768" s="10"/>
      <c r="M768" s="75"/>
    </row>
    <row r="769" ht="15.75" customHeight="1">
      <c r="A769" s="10"/>
      <c r="M769" s="75"/>
    </row>
    <row r="770" ht="15.75" customHeight="1">
      <c r="A770" s="10"/>
      <c r="M770" s="75"/>
    </row>
    <row r="771" ht="15.75" customHeight="1">
      <c r="A771" s="10"/>
      <c r="M771" s="75"/>
    </row>
    <row r="772" ht="15.75" customHeight="1">
      <c r="A772" s="10"/>
      <c r="M772" s="75"/>
    </row>
    <row r="773" ht="15.75" customHeight="1">
      <c r="A773" s="10"/>
      <c r="M773" s="75"/>
    </row>
    <row r="774" ht="15.75" customHeight="1">
      <c r="A774" s="10"/>
      <c r="M774" s="75"/>
    </row>
    <row r="775" ht="15.75" customHeight="1">
      <c r="A775" s="10"/>
      <c r="M775" s="75"/>
    </row>
    <row r="776" ht="15.75" customHeight="1">
      <c r="A776" s="10"/>
      <c r="M776" s="75"/>
    </row>
    <row r="777" ht="15.75" customHeight="1">
      <c r="A777" s="10"/>
      <c r="M777" s="75"/>
    </row>
    <row r="778" ht="15.75" customHeight="1">
      <c r="A778" s="10"/>
      <c r="M778" s="75"/>
    </row>
    <row r="779" ht="15.75" customHeight="1">
      <c r="A779" s="10"/>
      <c r="M779" s="75"/>
    </row>
    <row r="780" ht="15.75" customHeight="1">
      <c r="A780" s="10"/>
      <c r="M780" s="75"/>
    </row>
    <row r="781" ht="15.75" customHeight="1">
      <c r="A781" s="10"/>
      <c r="M781" s="75"/>
    </row>
    <row r="782" ht="15.75" customHeight="1">
      <c r="A782" s="10"/>
      <c r="M782" s="75"/>
    </row>
    <row r="783" ht="15.75" customHeight="1">
      <c r="A783" s="10"/>
      <c r="M783" s="75"/>
    </row>
    <row r="784" ht="15.75" customHeight="1">
      <c r="A784" s="10"/>
      <c r="M784" s="75"/>
    </row>
    <row r="785" ht="15.75" customHeight="1">
      <c r="A785" s="10"/>
      <c r="M785" s="75"/>
    </row>
    <row r="786" ht="15.75" customHeight="1">
      <c r="A786" s="10"/>
      <c r="M786" s="75"/>
    </row>
    <row r="787" ht="15.75" customHeight="1">
      <c r="A787" s="10"/>
      <c r="M787" s="75"/>
    </row>
    <row r="788" ht="15.75" customHeight="1">
      <c r="A788" s="10"/>
      <c r="M788" s="75"/>
    </row>
    <row r="789" ht="15.75" customHeight="1">
      <c r="A789" s="10"/>
      <c r="M789" s="75"/>
    </row>
    <row r="790" ht="15.75" customHeight="1">
      <c r="A790" s="10"/>
      <c r="M790" s="75"/>
    </row>
    <row r="791" ht="15.75" customHeight="1">
      <c r="A791" s="10"/>
      <c r="M791" s="75"/>
    </row>
    <row r="792" ht="15.75" customHeight="1">
      <c r="A792" s="10"/>
      <c r="M792" s="75"/>
    </row>
    <row r="793" ht="15.75" customHeight="1">
      <c r="A793" s="10"/>
      <c r="M793" s="75"/>
    </row>
    <row r="794" ht="15.75" customHeight="1">
      <c r="A794" s="10"/>
      <c r="M794" s="75"/>
    </row>
    <row r="795" ht="15.75" customHeight="1">
      <c r="A795" s="10"/>
      <c r="M795" s="75"/>
    </row>
    <row r="796" ht="15.75" customHeight="1">
      <c r="A796" s="10"/>
      <c r="M796" s="75"/>
    </row>
    <row r="797" ht="15.75" customHeight="1">
      <c r="A797" s="10"/>
      <c r="M797" s="75"/>
    </row>
    <row r="798" ht="15.75" customHeight="1">
      <c r="A798" s="10"/>
      <c r="M798" s="75"/>
    </row>
    <row r="799" ht="15.75" customHeight="1">
      <c r="A799" s="10"/>
      <c r="M799" s="75"/>
    </row>
    <row r="800" ht="15.75" customHeight="1">
      <c r="A800" s="10"/>
      <c r="M800" s="75"/>
    </row>
    <row r="801" ht="15.75" customHeight="1">
      <c r="A801" s="10"/>
      <c r="M801" s="75"/>
    </row>
    <row r="802" ht="15.75" customHeight="1">
      <c r="A802" s="10"/>
      <c r="M802" s="75"/>
    </row>
    <row r="803" ht="15.75" customHeight="1">
      <c r="A803" s="10"/>
      <c r="M803" s="75"/>
    </row>
    <row r="804" ht="15.75" customHeight="1">
      <c r="A804" s="10"/>
      <c r="M804" s="75"/>
    </row>
    <row r="805" ht="15.75" customHeight="1">
      <c r="A805" s="10"/>
      <c r="M805" s="75"/>
    </row>
    <row r="806" ht="15.75" customHeight="1">
      <c r="A806" s="10"/>
      <c r="M806" s="75"/>
    </row>
    <row r="807" ht="15.75" customHeight="1">
      <c r="A807" s="10"/>
      <c r="M807" s="75"/>
    </row>
    <row r="808" ht="15.75" customHeight="1">
      <c r="A808" s="10"/>
      <c r="M808" s="75"/>
    </row>
    <row r="809" ht="15.75" customHeight="1">
      <c r="A809" s="10"/>
      <c r="M809" s="75"/>
    </row>
    <row r="810" ht="15.75" customHeight="1">
      <c r="A810" s="10"/>
      <c r="M810" s="75"/>
    </row>
    <row r="811" ht="15.75" customHeight="1">
      <c r="A811" s="10"/>
      <c r="M811" s="75"/>
    </row>
    <row r="812" ht="15.75" customHeight="1">
      <c r="A812" s="10"/>
      <c r="M812" s="75"/>
    </row>
    <row r="813" ht="15.75" customHeight="1">
      <c r="A813" s="10"/>
      <c r="M813" s="75"/>
    </row>
    <row r="814" ht="15.75" customHeight="1">
      <c r="A814" s="10"/>
      <c r="M814" s="75"/>
    </row>
    <row r="815" ht="15.75" customHeight="1">
      <c r="A815" s="10"/>
      <c r="M815" s="75"/>
    </row>
    <row r="816" ht="15.75" customHeight="1">
      <c r="A816" s="10"/>
      <c r="M816" s="75"/>
    </row>
    <row r="817" ht="15.75" customHeight="1">
      <c r="A817" s="10"/>
      <c r="M817" s="75"/>
    </row>
    <row r="818" ht="15.75" customHeight="1">
      <c r="A818" s="10"/>
      <c r="M818" s="75"/>
    </row>
    <row r="819" ht="15.75" customHeight="1">
      <c r="A819" s="10"/>
      <c r="M819" s="75"/>
    </row>
    <row r="820" ht="15.75" customHeight="1">
      <c r="A820" s="10"/>
      <c r="M820" s="75"/>
    </row>
    <row r="821" ht="15.75" customHeight="1">
      <c r="A821" s="10"/>
      <c r="M821" s="75"/>
    </row>
    <row r="822" ht="15.75" customHeight="1">
      <c r="A822" s="10"/>
      <c r="M822" s="75"/>
    </row>
    <row r="823" ht="15.75" customHeight="1">
      <c r="A823" s="10"/>
      <c r="M823" s="75"/>
    </row>
    <row r="824" ht="15.75" customHeight="1">
      <c r="A824" s="10"/>
      <c r="M824" s="75"/>
    </row>
    <row r="825" ht="15.75" customHeight="1">
      <c r="A825" s="10"/>
      <c r="M825" s="75"/>
    </row>
    <row r="826" ht="15.75" customHeight="1">
      <c r="A826" s="10"/>
      <c r="M826" s="75"/>
    </row>
    <row r="827" ht="15.75" customHeight="1">
      <c r="A827" s="10"/>
      <c r="M827" s="75"/>
    </row>
    <row r="828" ht="15.75" customHeight="1">
      <c r="A828" s="10"/>
      <c r="M828" s="75"/>
    </row>
    <row r="829" ht="15.75" customHeight="1">
      <c r="A829" s="10"/>
      <c r="M829" s="75"/>
    </row>
    <row r="830" ht="15.75" customHeight="1">
      <c r="A830" s="10"/>
      <c r="M830" s="75"/>
    </row>
    <row r="831" ht="15.75" customHeight="1">
      <c r="A831" s="10"/>
      <c r="M831" s="75"/>
    </row>
    <row r="832" ht="15.75" customHeight="1">
      <c r="A832" s="10"/>
      <c r="M832" s="75"/>
    </row>
    <row r="833" ht="15.75" customHeight="1">
      <c r="A833" s="10"/>
      <c r="M833" s="75"/>
    </row>
    <row r="834" ht="15.75" customHeight="1">
      <c r="A834" s="10"/>
      <c r="M834" s="75"/>
    </row>
    <row r="835" ht="15.75" customHeight="1">
      <c r="A835" s="10"/>
      <c r="M835" s="75"/>
    </row>
    <row r="836" ht="15.75" customHeight="1">
      <c r="A836" s="10"/>
      <c r="M836" s="75"/>
    </row>
    <row r="837" ht="15.75" customHeight="1">
      <c r="A837" s="10"/>
      <c r="M837" s="75"/>
    </row>
    <row r="838" ht="15.75" customHeight="1">
      <c r="A838" s="10"/>
      <c r="M838" s="75"/>
    </row>
    <row r="839" ht="15.75" customHeight="1">
      <c r="A839" s="10"/>
      <c r="M839" s="75"/>
    </row>
    <row r="840" ht="15.75" customHeight="1">
      <c r="A840" s="10"/>
      <c r="M840" s="75"/>
    </row>
    <row r="841" ht="15.75" customHeight="1">
      <c r="A841" s="10"/>
      <c r="M841" s="75"/>
    </row>
    <row r="842" ht="15.75" customHeight="1">
      <c r="A842" s="10"/>
      <c r="M842" s="75"/>
    </row>
    <row r="843" ht="15.75" customHeight="1">
      <c r="A843" s="10"/>
      <c r="M843" s="75"/>
    </row>
    <row r="844" ht="15.75" customHeight="1">
      <c r="A844" s="10"/>
      <c r="M844" s="75"/>
    </row>
    <row r="845" ht="15.75" customHeight="1">
      <c r="A845" s="10"/>
      <c r="M845" s="75"/>
    </row>
    <row r="846" ht="15.75" customHeight="1">
      <c r="A846" s="10"/>
      <c r="M846" s="75"/>
    </row>
    <row r="847" ht="15.75" customHeight="1">
      <c r="A847" s="10"/>
      <c r="M847" s="75"/>
    </row>
    <row r="848" ht="15.75" customHeight="1">
      <c r="A848" s="10"/>
      <c r="M848" s="75"/>
    </row>
    <row r="849" ht="15.75" customHeight="1">
      <c r="A849" s="10"/>
      <c r="M849" s="75"/>
    </row>
    <row r="850" ht="15.75" customHeight="1">
      <c r="A850" s="10"/>
      <c r="M850" s="75"/>
    </row>
    <row r="851" ht="15.75" customHeight="1">
      <c r="A851" s="10"/>
      <c r="M851" s="75"/>
    </row>
    <row r="852" ht="15.75" customHeight="1">
      <c r="A852" s="10"/>
      <c r="M852" s="75"/>
    </row>
    <row r="853" ht="15.75" customHeight="1">
      <c r="A853" s="10"/>
      <c r="M853" s="75"/>
    </row>
    <row r="854" ht="15.75" customHeight="1">
      <c r="A854" s="10"/>
      <c r="M854" s="75"/>
    </row>
    <row r="855" ht="15.75" customHeight="1">
      <c r="A855" s="10"/>
      <c r="M855" s="75"/>
    </row>
    <row r="856" ht="15.75" customHeight="1">
      <c r="A856" s="10"/>
      <c r="M856" s="75"/>
    </row>
    <row r="857" ht="15.75" customHeight="1">
      <c r="A857" s="10"/>
      <c r="M857" s="75"/>
    </row>
    <row r="858" ht="15.75" customHeight="1">
      <c r="A858" s="10"/>
      <c r="M858" s="75"/>
    </row>
    <row r="859" ht="15.75" customHeight="1">
      <c r="A859" s="10"/>
      <c r="M859" s="75"/>
    </row>
    <row r="860" ht="15.75" customHeight="1">
      <c r="A860" s="10"/>
      <c r="M860" s="75"/>
    </row>
    <row r="861" ht="15.75" customHeight="1">
      <c r="A861" s="10"/>
      <c r="M861" s="75"/>
    </row>
    <row r="862" ht="15.75" customHeight="1">
      <c r="A862" s="10"/>
      <c r="M862" s="75"/>
    </row>
    <row r="863" ht="15.75" customHeight="1">
      <c r="A863" s="10"/>
      <c r="M863" s="75"/>
    </row>
    <row r="864" ht="15.75" customHeight="1">
      <c r="A864" s="10"/>
      <c r="M864" s="75"/>
    </row>
    <row r="865" ht="15.75" customHeight="1">
      <c r="A865" s="10"/>
      <c r="M865" s="75"/>
    </row>
    <row r="866" ht="15.75" customHeight="1">
      <c r="A866" s="10"/>
      <c r="M866" s="75"/>
    </row>
    <row r="867" ht="15.75" customHeight="1">
      <c r="A867" s="10"/>
      <c r="M867" s="75"/>
    </row>
    <row r="868" ht="15.75" customHeight="1">
      <c r="A868" s="10"/>
      <c r="M868" s="75"/>
    </row>
    <row r="869" ht="15.75" customHeight="1">
      <c r="A869" s="10"/>
      <c r="M869" s="75"/>
    </row>
    <row r="870" ht="15.75" customHeight="1">
      <c r="A870" s="10"/>
      <c r="M870" s="75"/>
    </row>
    <row r="871" ht="15.75" customHeight="1">
      <c r="A871" s="10"/>
      <c r="M871" s="75"/>
    </row>
    <row r="872" ht="15.75" customHeight="1">
      <c r="A872" s="10"/>
      <c r="M872" s="75"/>
    </row>
    <row r="873" ht="15.75" customHeight="1">
      <c r="A873" s="10"/>
      <c r="M873" s="75"/>
    </row>
    <row r="874" ht="15.75" customHeight="1">
      <c r="A874" s="10"/>
      <c r="M874" s="75"/>
    </row>
    <row r="875" ht="15.75" customHeight="1">
      <c r="A875" s="10"/>
      <c r="M875" s="75"/>
    </row>
    <row r="876" ht="15.75" customHeight="1">
      <c r="A876" s="10"/>
      <c r="M876" s="75"/>
    </row>
    <row r="877" ht="15.75" customHeight="1">
      <c r="A877" s="10"/>
      <c r="M877" s="75"/>
    </row>
    <row r="878" ht="15.75" customHeight="1">
      <c r="A878" s="10"/>
      <c r="M878" s="75"/>
    </row>
    <row r="879" ht="15.75" customHeight="1">
      <c r="A879" s="10"/>
      <c r="M879" s="75"/>
    </row>
    <row r="880" ht="15.75" customHeight="1">
      <c r="A880" s="10"/>
      <c r="M880" s="75"/>
    </row>
    <row r="881" ht="15.75" customHeight="1">
      <c r="A881" s="10"/>
      <c r="M881" s="75"/>
    </row>
    <row r="882" ht="15.75" customHeight="1">
      <c r="A882" s="10"/>
      <c r="M882" s="75"/>
    </row>
    <row r="883" ht="15.75" customHeight="1">
      <c r="A883" s="10"/>
      <c r="M883" s="75"/>
    </row>
    <row r="884" ht="15.75" customHeight="1">
      <c r="A884" s="10"/>
      <c r="M884" s="75"/>
    </row>
    <row r="885" ht="15.75" customHeight="1">
      <c r="A885" s="10"/>
      <c r="M885" s="75"/>
    </row>
    <row r="886" ht="15.75" customHeight="1">
      <c r="A886" s="10"/>
      <c r="M886" s="75"/>
    </row>
    <row r="887" ht="15.75" customHeight="1">
      <c r="A887" s="10"/>
      <c r="M887" s="75"/>
    </row>
    <row r="888" ht="15.75" customHeight="1">
      <c r="A888" s="10"/>
      <c r="M888" s="75"/>
    </row>
    <row r="889" ht="15.75" customHeight="1">
      <c r="A889" s="10"/>
      <c r="M889" s="75"/>
    </row>
    <row r="890" ht="15.75" customHeight="1">
      <c r="A890" s="10"/>
      <c r="M890" s="75"/>
    </row>
    <row r="891" ht="15.75" customHeight="1">
      <c r="A891" s="10"/>
      <c r="M891" s="75"/>
    </row>
    <row r="892" ht="15.75" customHeight="1">
      <c r="A892" s="10"/>
      <c r="M892" s="75"/>
    </row>
    <row r="893" ht="15.75" customHeight="1">
      <c r="A893" s="10"/>
      <c r="M893" s="75"/>
    </row>
    <row r="894" ht="15.75" customHeight="1">
      <c r="A894" s="10"/>
      <c r="M894" s="75"/>
    </row>
    <row r="895" ht="15.75" customHeight="1">
      <c r="A895" s="10"/>
      <c r="M895" s="75"/>
    </row>
    <row r="896" ht="15.75" customHeight="1">
      <c r="A896" s="10"/>
      <c r="M896" s="75"/>
    </row>
    <row r="897" ht="15.75" customHeight="1">
      <c r="A897" s="10"/>
      <c r="M897" s="75"/>
    </row>
    <row r="898" ht="15.75" customHeight="1">
      <c r="A898" s="10"/>
      <c r="M898" s="75"/>
    </row>
    <row r="899" ht="15.75" customHeight="1">
      <c r="A899" s="10"/>
      <c r="M899" s="75"/>
    </row>
    <row r="900" ht="15.75" customHeight="1">
      <c r="A900" s="10"/>
      <c r="M900" s="75"/>
    </row>
    <row r="901" ht="15.75" customHeight="1">
      <c r="A901" s="10"/>
      <c r="M901" s="75"/>
    </row>
    <row r="902" ht="15.75" customHeight="1">
      <c r="A902" s="10"/>
      <c r="M902" s="75"/>
    </row>
    <row r="903" ht="15.75" customHeight="1">
      <c r="A903" s="10"/>
      <c r="M903" s="75"/>
    </row>
    <row r="904" ht="15.75" customHeight="1">
      <c r="A904" s="10"/>
      <c r="M904" s="75"/>
    </row>
    <row r="905" ht="15.75" customHeight="1">
      <c r="A905" s="10"/>
      <c r="M905" s="75"/>
    </row>
    <row r="906" ht="15.75" customHeight="1">
      <c r="A906" s="10"/>
      <c r="M906" s="75"/>
    </row>
    <row r="907" ht="15.75" customHeight="1">
      <c r="A907" s="10"/>
      <c r="M907" s="75"/>
    </row>
    <row r="908" ht="15.75" customHeight="1">
      <c r="A908" s="10"/>
      <c r="M908" s="75"/>
    </row>
    <row r="909" ht="15.75" customHeight="1">
      <c r="A909" s="10"/>
      <c r="M909" s="75"/>
    </row>
    <row r="910" ht="15.75" customHeight="1">
      <c r="A910" s="10"/>
      <c r="M910" s="75"/>
    </row>
    <row r="911" ht="15.75" customHeight="1">
      <c r="A911" s="10"/>
      <c r="M911" s="75"/>
    </row>
    <row r="912" ht="15.75" customHeight="1">
      <c r="A912" s="10"/>
      <c r="M912" s="75"/>
    </row>
    <row r="913" ht="15.75" customHeight="1">
      <c r="A913" s="10"/>
      <c r="M913" s="75"/>
    </row>
    <row r="914" ht="15.75" customHeight="1">
      <c r="A914" s="10"/>
      <c r="M914" s="75"/>
    </row>
    <row r="915" ht="15.75" customHeight="1">
      <c r="A915" s="10"/>
      <c r="M915" s="75"/>
    </row>
    <row r="916" ht="15.75" customHeight="1">
      <c r="A916" s="10"/>
      <c r="M916" s="75"/>
    </row>
    <row r="917" ht="15.75" customHeight="1">
      <c r="A917" s="10"/>
      <c r="M917" s="75"/>
    </row>
    <row r="918" ht="15.75" customHeight="1">
      <c r="A918" s="10"/>
      <c r="M918" s="75"/>
    </row>
    <row r="919" ht="15.75" customHeight="1">
      <c r="A919" s="10"/>
      <c r="M919" s="75"/>
    </row>
    <row r="920" ht="15.75" customHeight="1">
      <c r="A920" s="10"/>
      <c r="M920" s="75"/>
    </row>
    <row r="921" ht="15.75" customHeight="1">
      <c r="A921" s="10"/>
      <c r="M921" s="75"/>
    </row>
    <row r="922" ht="15.75" customHeight="1">
      <c r="A922" s="10"/>
      <c r="M922" s="75"/>
    </row>
    <row r="923" ht="15.75" customHeight="1">
      <c r="A923" s="10"/>
      <c r="M923" s="75"/>
    </row>
    <row r="924" ht="15.75" customHeight="1">
      <c r="A924" s="10"/>
      <c r="M924" s="75"/>
    </row>
    <row r="925" ht="15.75" customHeight="1">
      <c r="A925" s="10"/>
      <c r="M925" s="75"/>
    </row>
    <row r="926" ht="15.75" customHeight="1">
      <c r="A926" s="10"/>
      <c r="M926" s="75"/>
    </row>
    <row r="927" ht="15.75" customHeight="1">
      <c r="A927" s="10"/>
      <c r="M927" s="75"/>
    </row>
    <row r="928" ht="15.75" customHeight="1">
      <c r="A928" s="10"/>
      <c r="M928" s="75"/>
    </row>
    <row r="929" ht="15.75" customHeight="1">
      <c r="A929" s="10"/>
      <c r="M929" s="75"/>
    </row>
    <row r="930" ht="15.75" customHeight="1">
      <c r="A930" s="10"/>
      <c r="M930" s="75"/>
    </row>
    <row r="931" ht="15.75" customHeight="1">
      <c r="A931" s="10"/>
      <c r="M931" s="75"/>
    </row>
    <row r="932" ht="15.75" customHeight="1">
      <c r="A932" s="10"/>
      <c r="M932" s="75"/>
    </row>
    <row r="933" ht="15.75" customHeight="1">
      <c r="A933" s="10"/>
      <c r="M933" s="75"/>
    </row>
    <row r="934" ht="15.75" customHeight="1">
      <c r="A934" s="10"/>
      <c r="M934" s="75"/>
    </row>
    <row r="935" ht="15.75" customHeight="1">
      <c r="A935" s="10"/>
      <c r="M935" s="75"/>
    </row>
    <row r="936" ht="15.75" customHeight="1">
      <c r="A936" s="10"/>
      <c r="M936" s="75"/>
    </row>
    <row r="937" ht="15.75" customHeight="1">
      <c r="A937" s="10"/>
      <c r="M937" s="75"/>
    </row>
    <row r="938" ht="15.75" customHeight="1">
      <c r="A938" s="10"/>
      <c r="M938" s="75"/>
    </row>
    <row r="939" ht="15.75" customHeight="1">
      <c r="A939" s="10"/>
      <c r="M939" s="75"/>
    </row>
    <row r="940" ht="15.75" customHeight="1">
      <c r="A940" s="10"/>
      <c r="M940" s="75"/>
    </row>
    <row r="941" ht="15.75" customHeight="1">
      <c r="A941" s="10"/>
      <c r="M941" s="75"/>
    </row>
    <row r="942" ht="15.75" customHeight="1">
      <c r="A942" s="10"/>
      <c r="M942" s="75"/>
    </row>
    <row r="943" ht="15.75" customHeight="1">
      <c r="A943" s="10"/>
      <c r="M943" s="75"/>
    </row>
    <row r="944" ht="15.75" customHeight="1">
      <c r="A944" s="10"/>
      <c r="M944" s="75"/>
    </row>
    <row r="945" ht="15.75" customHeight="1">
      <c r="A945" s="10"/>
      <c r="M945" s="75"/>
    </row>
    <row r="946" ht="15.75" customHeight="1">
      <c r="A946" s="10"/>
      <c r="M946" s="75"/>
    </row>
    <row r="947" ht="15.75" customHeight="1">
      <c r="A947" s="10"/>
      <c r="M947" s="75"/>
    </row>
    <row r="948" ht="15.75" customHeight="1">
      <c r="A948" s="10"/>
      <c r="M948" s="75"/>
    </row>
    <row r="949" ht="15.75" customHeight="1">
      <c r="A949" s="10"/>
      <c r="M949" s="75"/>
    </row>
    <row r="950" ht="15.75" customHeight="1">
      <c r="A950" s="10"/>
      <c r="M950" s="75"/>
    </row>
    <row r="951" ht="15.75" customHeight="1">
      <c r="A951" s="10"/>
      <c r="M951" s="75"/>
    </row>
    <row r="952" ht="15.75" customHeight="1">
      <c r="A952" s="10"/>
      <c r="M952" s="75"/>
    </row>
    <row r="953" ht="15.75" customHeight="1">
      <c r="A953" s="10"/>
      <c r="M953" s="75"/>
    </row>
    <row r="954" ht="15.75" customHeight="1">
      <c r="A954" s="10"/>
      <c r="M954" s="75"/>
    </row>
    <row r="955" ht="15.75" customHeight="1">
      <c r="A955" s="10"/>
      <c r="M955" s="75"/>
    </row>
    <row r="956" ht="15.75" customHeight="1">
      <c r="A956" s="10"/>
      <c r="M956" s="75"/>
    </row>
    <row r="957" ht="15.75" customHeight="1">
      <c r="A957" s="10"/>
      <c r="M957" s="75"/>
    </row>
    <row r="958" ht="15.75" customHeight="1">
      <c r="A958" s="10"/>
      <c r="M958" s="75"/>
    </row>
    <row r="959" ht="15.75" customHeight="1">
      <c r="A959" s="10"/>
      <c r="M959" s="75"/>
    </row>
    <row r="960" ht="15.75" customHeight="1">
      <c r="A960" s="10"/>
      <c r="M960" s="75"/>
    </row>
    <row r="961" ht="15.75" customHeight="1">
      <c r="A961" s="10"/>
      <c r="M961" s="75"/>
    </row>
    <row r="962" ht="15.75" customHeight="1">
      <c r="A962" s="10"/>
      <c r="M962" s="75"/>
    </row>
    <row r="963" ht="15.75" customHeight="1">
      <c r="A963" s="10"/>
      <c r="M963" s="75"/>
    </row>
    <row r="964" ht="15.75" customHeight="1">
      <c r="A964" s="10"/>
      <c r="M964" s="75"/>
    </row>
    <row r="965" ht="15.75" customHeight="1">
      <c r="A965" s="10"/>
      <c r="M965" s="75"/>
    </row>
    <row r="966" ht="15.75" customHeight="1">
      <c r="A966" s="10"/>
      <c r="M966" s="75"/>
    </row>
    <row r="967" ht="15.75" customHeight="1">
      <c r="A967" s="10"/>
      <c r="M967" s="75"/>
    </row>
    <row r="968" ht="15.75" customHeight="1">
      <c r="A968" s="10"/>
      <c r="M968" s="75"/>
    </row>
    <row r="969" ht="15.75" customHeight="1">
      <c r="A969" s="10"/>
      <c r="M969" s="75"/>
    </row>
    <row r="970" ht="15.75" customHeight="1">
      <c r="A970" s="10"/>
      <c r="M970" s="75"/>
    </row>
    <row r="971" ht="15.75" customHeight="1">
      <c r="A971" s="10"/>
      <c r="M971" s="75"/>
    </row>
    <row r="972" ht="15.75" customHeight="1">
      <c r="A972" s="10"/>
      <c r="M972" s="75"/>
    </row>
    <row r="973" ht="15.75" customHeight="1">
      <c r="A973" s="10"/>
      <c r="M973" s="75"/>
    </row>
    <row r="974" ht="15.75" customHeight="1">
      <c r="A974" s="10"/>
      <c r="M974" s="75"/>
    </row>
    <row r="975" ht="15.75" customHeight="1">
      <c r="A975" s="10"/>
      <c r="M975" s="75"/>
    </row>
    <row r="976" ht="15.75" customHeight="1">
      <c r="A976" s="10"/>
      <c r="M976" s="75"/>
    </row>
    <row r="977" ht="15.75" customHeight="1">
      <c r="A977" s="10"/>
      <c r="M977" s="75"/>
    </row>
    <row r="978" ht="15.75" customHeight="1">
      <c r="A978" s="10"/>
      <c r="M978" s="75"/>
    </row>
    <row r="979" ht="15.75" customHeight="1">
      <c r="A979" s="10"/>
      <c r="M979" s="75"/>
    </row>
    <row r="980" ht="15.75" customHeight="1">
      <c r="A980" s="10"/>
      <c r="M980" s="75"/>
    </row>
    <row r="981" ht="15.75" customHeight="1">
      <c r="A981" s="10"/>
      <c r="M981" s="75"/>
    </row>
    <row r="982" ht="15.75" customHeight="1">
      <c r="A982" s="10"/>
      <c r="M982" s="75"/>
    </row>
    <row r="983" ht="15.75" customHeight="1">
      <c r="A983" s="10"/>
      <c r="M983" s="75"/>
    </row>
    <row r="984" ht="15.75" customHeight="1">
      <c r="A984" s="10"/>
      <c r="M984" s="75"/>
    </row>
    <row r="985" ht="15.75" customHeight="1">
      <c r="A985" s="10"/>
      <c r="M985" s="75"/>
    </row>
    <row r="986" ht="15.75" customHeight="1">
      <c r="A986" s="10"/>
      <c r="M986" s="75"/>
    </row>
    <row r="987" ht="15.75" customHeight="1">
      <c r="A987" s="10"/>
      <c r="M987" s="75"/>
    </row>
    <row r="988" ht="15.75" customHeight="1">
      <c r="A988" s="10"/>
      <c r="M988" s="75"/>
    </row>
    <row r="989" ht="15.75" customHeight="1">
      <c r="A989" s="10"/>
      <c r="M989" s="75"/>
    </row>
    <row r="990" ht="15.75" customHeight="1">
      <c r="A990" s="10"/>
      <c r="M990" s="75"/>
    </row>
    <row r="991" ht="15.75" customHeight="1">
      <c r="A991" s="10"/>
      <c r="M991" s="75"/>
    </row>
    <row r="992" ht="15.75" customHeight="1">
      <c r="A992" s="10"/>
      <c r="M992" s="75"/>
    </row>
    <row r="993" ht="15.75" customHeight="1">
      <c r="A993" s="10"/>
      <c r="M993" s="75"/>
    </row>
    <row r="994" ht="15.75" customHeight="1">
      <c r="A994" s="10"/>
      <c r="M994" s="75"/>
    </row>
    <row r="995" ht="15.75" customHeight="1">
      <c r="A995" s="10"/>
      <c r="M995" s="75"/>
    </row>
    <row r="996" ht="15.75" customHeight="1">
      <c r="A996" s="10"/>
      <c r="M996" s="75"/>
    </row>
    <row r="997" ht="15.75" customHeight="1">
      <c r="A997" s="10"/>
      <c r="M997" s="75"/>
    </row>
    <row r="998" ht="15.75" customHeight="1">
      <c r="A998" s="10"/>
      <c r="M998" s="75"/>
    </row>
    <row r="999" ht="15.75" customHeight="1">
      <c r="A999" s="10"/>
      <c r="M999" s="75"/>
    </row>
    <row r="1000" ht="15.75" customHeight="1">
      <c r="A1000" s="10"/>
      <c r="M1000" s="75"/>
    </row>
  </sheetData>
  <mergeCells count="47">
    <mergeCell ref="K4:K5"/>
    <mergeCell ref="K6:K7"/>
    <mergeCell ref="K8:K9"/>
    <mergeCell ref="M8:M9"/>
    <mergeCell ref="K10:K11"/>
    <mergeCell ref="M10:M11"/>
    <mergeCell ref="K12:K13"/>
    <mergeCell ref="M12:M13"/>
    <mergeCell ref="B1:K1"/>
    <mergeCell ref="C3:E3"/>
    <mergeCell ref="B4:B5"/>
    <mergeCell ref="C4:E5"/>
    <mergeCell ref="M4:M5"/>
    <mergeCell ref="C6:E7"/>
    <mergeCell ref="M6:M7"/>
    <mergeCell ref="B6:B7"/>
    <mergeCell ref="B8:B9"/>
    <mergeCell ref="C8:E9"/>
    <mergeCell ref="B10:B11"/>
    <mergeCell ref="C10:E11"/>
    <mergeCell ref="B12:B13"/>
    <mergeCell ref="C12:E13"/>
    <mergeCell ref="C22:E22"/>
    <mergeCell ref="C23:E23"/>
    <mergeCell ref="C26:E26"/>
    <mergeCell ref="C27:E27"/>
    <mergeCell ref="C30:E30"/>
    <mergeCell ref="C31:E31"/>
    <mergeCell ref="C34:E34"/>
    <mergeCell ref="C35:E35"/>
    <mergeCell ref="B17:K17"/>
    <mergeCell ref="C18:E18"/>
    <mergeCell ref="H18:J18"/>
    <mergeCell ref="C19:E19"/>
    <mergeCell ref="H19:J19"/>
    <mergeCell ref="B21:K21"/>
    <mergeCell ref="H22:J22"/>
    <mergeCell ref="H31:J31"/>
    <mergeCell ref="H34:J34"/>
    <mergeCell ref="H35:J35"/>
    <mergeCell ref="H23:J23"/>
    <mergeCell ref="B25:K25"/>
    <mergeCell ref="H26:J26"/>
    <mergeCell ref="H27:J27"/>
    <mergeCell ref="B29:K29"/>
    <mergeCell ref="H30:J30"/>
    <mergeCell ref="B33:K33"/>
  </mergeCells>
  <printOptions/>
  <pageMargins bottom="0.75" footer="0.0" header="0.0" left="0.25" right="0.25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21.57"/>
    <col customWidth="1" min="4" max="6" width="9.14"/>
    <col customWidth="1" min="7" max="7" width="23.86"/>
    <col customWidth="1" min="8" max="8" width="11.57"/>
    <col customWidth="1" min="9" max="10" width="9.14"/>
    <col customWidth="1" min="11" max="11" width="22.57"/>
    <col customWidth="1" min="12" max="14" width="9.14"/>
    <col customWidth="1" min="15" max="15" width="21.86"/>
    <col customWidth="1" min="16" max="26" width="8.71"/>
  </cols>
  <sheetData>
    <row r="1">
      <c r="A1" s="10"/>
      <c r="B1" s="76" t="s">
        <v>96</v>
      </c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ht="15.0" customHeight="1">
      <c r="A2" s="10"/>
      <c r="B2" s="77"/>
      <c r="C2" s="78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ht="15.0" customHeight="1">
      <c r="A3" s="10"/>
      <c r="B3" s="77"/>
      <c r="C3" s="78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>
      <c r="A4" s="10" t="s">
        <v>97</v>
      </c>
      <c r="B4" s="79" t="str">
        <f t="array" ref="B4">IF(LEFT(A5,1)="-",IF(ISBLANK(INDIRECT(ADDRESS(2^MID(A5,2,1)+2+(MID(A5,3,2)-1)*2^(MID(A5,2,1)+2),MID(A5,2,1)*4,,,A4))),"",IF(INDIRECT(ADDRESS(2^MID(A5,2,1)+2+(MID(A5,3,2)-1)*2^(MID(A5,2,1)+2),MID(A5,2,1)*4,,,A4))&gt;INDIRECT(ADDRESS(2^(1+MID(A5,2,1))+2^MID(A5,2,1)+2+(MID(A5,3,2)-1)*2^(MID(A5,2,1)+2),MID(A5,2,1)*4,,,A4)),INDIRECT(ADDRESS(2^(1+MID(A5,2,1))+2^MID(A5,2,1)+2+(MID(A5,3,2)-1)*2^(MID(A5,2,1)+2),MID(A5,2,1)*4-2,,,A4)),INDIRECT(ADDRESS(2^MID(A5,2,1)+2+(MID(A5,3,2)-1)*2^(MID(A5,2,1)+2),MID(A5,2,1)*4-2,,,A4)))),IF(LEFT(A4,1)="X",IFERROR(INDIRECT(ADDRESS(MATCH(A5,OFFSET(INDIRECT(ADDRESS(1,3,,,A4)),0,0,200,1),0),2,,,A4)),""),IFERROR(INDIRECT(ADDRESS(MATCH(A5,OFFSET(INDIRECT(ADDRESS(3,2,,,A4)),1,6+MAX(OFFSET(INDIRECT(ADDRESS(3,2,,,A4)),0,0,1,20)),2*MAX(OFFSET(INDIRECT(ADDRESS(3,2,,,A4)),0,0,1,20)),1),0)+3,3,,,A4)),"")))</f>
        <v>Большакова, Соколова</v>
      </c>
      <c r="C4" s="80"/>
      <c r="D4" s="81">
        <v>13.0</v>
      </c>
      <c r="E4" s="82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ht="15.0" customHeight="1">
      <c r="A5" s="10">
        <v>1.0</v>
      </c>
      <c r="B5" s="77"/>
      <c r="C5" s="78"/>
      <c r="D5" s="77"/>
      <c r="E5" s="83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>
      <c r="A6" s="10"/>
      <c r="B6" s="84" t="s">
        <v>72</v>
      </c>
      <c r="C6" s="61">
        <v>1.0</v>
      </c>
      <c r="D6" s="77"/>
      <c r="E6" s="85"/>
      <c r="F6" s="86" t="str">
        <f>IF(ISBLANK(D4),"",IF(D4&gt;D8,B4,B8))</f>
        <v>Большакова, Соколова</v>
      </c>
      <c r="G6" s="80"/>
      <c r="H6" s="81">
        <v>10.0</v>
      </c>
      <c r="I6" s="82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ht="15.0" customHeight="1">
      <c r="A7" s="10"/>
      <c r="B7" s="77"/>
      <c r="C7" s="78"/>
      <c r="D7" s="77"/>
      <c r="E7" s="85"/>
      <c r="F7" s="77"/>
      <c r="G7" s="77"/>
      <c r="H7" s="77"/>
      <c r="I7" s="83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>
      <c r="A8" s="10" t="s">
        <v>98</v>
      </c>
      <c r="B8" s="79" t="str">
        <f t="array" ref="B8">IF(LEFT(A9,1)="-",IF(ISBLANK(INDIRECT(ADDRESS(2^MID(A9,2,1)+2+(MID(A9,3,2)-1)*2^(MID(A9,2,1)+2),MID(A9,2,1)*4,,,A8))),"",IF(INDIRECT(ADDRESS(2^MID(A9,2,1)+2+(MID(A9,3,2)-1)*2^(MID(A9,2,1)+2),MID(A9,2,1)*4,,,A8))&gt;INDIRECT(ADDRESS(2^(1+MID(A9,2,1))+2^MID(A9,2,1)+2+(MID(A9,3,2)-1)*2^(MID(A9,2,1)+2),MID(A9,2,1)*4,,,A8)),INDIRECT(ADDRESS(2^(1+MID(A9,2,1))+2^MID(A9,2,1)+2+(MID(A9,3,2)-1)*2^(MID(A9,2,1)+2),MID(A9,2,1)*4-2,,,A8)),INDIRECT(ADDRESS(2^MID(A9,2,1)+2+(MID(A9,3,2)-1)*2^(MID(A9,2,1)+2),MID(A9,2,1)*4-2,,,A8)))),IF(LEFT(A8,1)="X",IFERROR(INDIRECT(ADDRESS(MATCH(A9,OFFSET(INDIRECT(ADDRESS(1,3,,,A8)),0,0,200,1),0),2,,,A8)),""),IFERROR(INDIRECT(ADDRESS(MATCH(A9,OFFSET(INDIRECT(ADDRESS(3,2,,,A8)),1,6+MAX(OFFSET(INDIRECT(ADDRESS(3,2,,,A8)),0,0,1,20)),2*MAX(OFFSET(INDIRECT(ADDRESS(3,2,,,A8)),0,0,1,20)),1),0)+3,3,,,A8)),"")))</f>
        <v>Алкина, Невдах</v>
      </c>
      <c r="C8" s="80"/>
      <c r="D8" s="81">
        <v>9.0</v>
      </c>
      <c r="E8" s="87"/>
      <c r="F8" s="77"/>
      <c r="G8" s="77"/>
      <c r="H8" s="77"/>
      <c r="I8" s="85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ht="15.0" customHeight="1">
      <c r="A9" s="10">
        <v>2.0</v>
      </c>
      <c r="B9" s="77"/>
      <c r="C9" s="78"/>
      <c r="D9" s="77"/>
      <c r="E9" s="77"/>
      <c r="F9" s="77"/>
      <c r="G9" s="77"/>
      <c r="H9" s="77"/>
      <c r="I9" s="85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>
      <c r="A10" s="10"/>
      <c r="B10" s="77"/>
      <c r="C10" s="78"/>
      <c r="D10" s="77"/>
      <c r="E10" s="77"/>
      <c r="F10" s="77"/>
      <c r="G10" s="84" t="s">
        <v>72</v>
      </c>
      <c r="H10" s="61">
        <v>1.0</v>
      </c>
      <c r="I10" s="85"/>
      <c r="J10" s="86" t="str">
        <f>IF(ISBLANK(H6),"",IF(H6&gt;H14,F6,F14))</f>
        <v>Большакова, Соколова</v>
      </c>
      <c r="K10" s="31"/>
      <c r="L10" s="81">
        <v>3.0</v>
      </c>
      <c r="M10" s="8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ht="15.0" customHeight="1">
      <c r="A11" s="10"/>
      <c r="B11" s="77"/>
      <c r="C11" s="78"/>
      <c r="D11" s="77"/>
      <c r="E11" s="77"/>
      <c r="F11" s="77"/>
      <c r="G11" s="77"/>
      <c r="H11" s="77"/>
      <c r="I11" s="85"/>
      <c r="J11" s="77"/>
      <c r="K11" s="77"/>
      <c r="L11" s="77"/>
      <c r="M11" s="83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>
      <c r="A12" s="10" t="s">
        <v>99</v>
      </c>
      <c r="B12" s="79" t="str">
        <f t="array" ref="B12">IF(LEFT(A13,1)="-",IF(ISBLANK(INDIRECT(ADDRESS(2^MID(A13,2,1)+2+(MID(A13,3,2)-1)*2^(MID(A13,2,1)+2),MID(A13,2,1)*4,,,A12))),"",IF(INDIRECT(ADDRESS(2^MID(A13,2,1)+2+(MID(A13,3,2)-1)*2^(MID(A13,2,1)+2),MID(A13,2,1)*4,,,A12))&gt;INDIRECT(ADDRESS(2^(1+MID(A13,2,1))+2^MID(A13,2,1)+2+(MID(A13,3,2)-1)*2^(MID(A13,2,1)+2),MID(A13,2,1)*4,,,A12)),INDIRECT(ADDRESS(2^(1+MID(A13,2,1))+2^MID(A13,2,1)+2+(MID(A13,3,2)-1)*2^(MID(A13,2,1)+2),MID(A13,2,1)*4-2,,,A12)),INDIRECT(ADDRESS(2^MID(A13,2,1)+2+(MID(A13,3,2)-1)*2^(MID(A13,2,1)+2),MID(A13,2,1)*4-2,,,A12)))),IF(LEFT(A12,1)="X",IFERROR(INDIRECT(ADDRESS(MATCH(A13,OFFSET(INDIRECT(ADDRESS(1,3,,,A12)),0,0,200,1),0),2,,,A12)),""),IFERROR(INDIRECT(ADDRESS(MATCH(A13,OFFSET(INDIRECT(ADDRESS(3,2,,,A12)),1,6+MAX(OFFSET(INDIRECT(ADDRESS(3,2,,,A12)),0,0,1,20)),2*MAX(OFFSET(INDIRECT(ADDRESS(3,2,,,A12)),0,0,1,20)),1),0)+3,3,,,A12)),"")))</f>
        <v>Бирюкова, Полякова</v>
      </c>
      <c r="C12" s="80"/>
      <c r="D12" s="81">
        <v>6.0</v>
      </c>
      <c r="E12" s="82"/>
      <c r="F12" s="77"/>
      <c r="G12" s="77"/>
      <c r="H12" s="77"/>
      <c r="I12" s="85"/>
      <c r="J12" s="77"/>
      <c r="K12" s="77"/>
      <c r="L12" s="77"/>
      <c r="M12" s="85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ht="15.0" customHeight="1">
      <c r="A13" s="10">
        <v>1.0</v>
      </c>
      <c r="B13" s="77"/>
      <c r="C13" s="78"/>
      <c r="D13" s="77"/>
      <c r="E13" s="83"/>
      <c r="F13" s="77"/>
      <c r="G13" s="77"/>
      <c r="H13" s="77"/>
      <c r="I13" s="85"/>
      <c r="J13" s="77"/>
      <c r="K13" s="77"/>
      <c r="L13" s="77"/>
      <c r="M13" s="85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>
      <c r="A14" s="10"/>
      <c r="B14" s="84" t="s">
        <v>72</v>
      </c>
      <c r="C14" s="61">
        <v>3.0</v>
      </c>
      <c r="D14" s="77"/>
      <c r="E14" s="85"/>
      <c r="F14" s="86" t="str">
        <f>IF(ISBLANK(D12),"",IF(D12&gt;D16,B12,B16))</f>
        <v>Бирюкова, Полякова</v>
      </c>
      <c r="G14" s="80"/>
      <c r="H14" s="81">
        <v>7.0</v>
      </c>
      <c r="I14" s="87"/>
      <c r="J14" s="77"/>
      <c r="K14" s="77"/>
      <c r="L14" s="77"/>
      <c r="M14" s="85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ht="15.0" customHeight="1">
      <c r="A15" s="10"/>
      <c r="B15" s="77"/>
      <c r="C15" s="77"/>
      <c r="D15" s="77"/>
      <c r="E15" s="85"/>
      <c r="F15" s="77"/>
      <c r="G15" s="77"/>
      <c r="H15" s="77"/>
      <c r="I15" s="77"/>
      <c r="J15" s="77"/>
      <c r="K15" s="77"/>
      <c r="L15" s="77"/>
      <c r="M15" s="85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>
      <c r="A16" s="10" t="s">
        <v>100</v>
      </c>
      <c r="B16" s="79" t="str">
        <f t="array" ref="B16">IF(LEFT(A17,1)="-",IF(ISBLANK(INDIRECT(ADDRESS(2^MID(A17,2,1)+2+(MID(A17,3,2)-1)*2^(MID(A17,2,1)+2),MID(A17,2,1)*4,,,A16))),"",IF(INDIRECT(ADDRESS(2^MID(A17,2,1)+2+(MID(A17,3,2)-1)*2^(MID(A17,2,1)+2),MID(A17,2,1)*4,,,A16))&gt;INDIRECT(ADDRESS(2^(1+MID(A17,2,1))+2^MID(A17,2,1)+2+(MID(A17,3,2)-1)*2^(MID(A17,2,1)+2),MID(A17,2,1)*4,,,A16)),INDIRECT(ADDRESS(2^(1+MID(A17,2,1))+2^MID(A17,2,1)+2+(MID(A17,3,2)-1)*2^(MID(A17,2,1)+2),MID(A17,2,1)*4-2,,,A16)),INDIRECT(ADDRESS(2^MID(A17,2,1)+2+(MID(A17,3,2)-1)*2^(MID(A17,2,1)+2),MID(A17,2,1)*4-2,,,A16)))),IF(LEFT(A16,1)="X",IFERROR(INDIRECT(ADDRESS(MATCH(A17,OFFSET(INDIRECT(ADDRESS(1,3,,,A16)),0,0,200,1),0),2,,,A16)),""),IFERROR(INDIRECT(ADDRESS(MATCH(A17,OFFSET(INDIRECT(ADDRESS(3,2,,,A16)),1,6+MAX(OFFSET(INDIRECT(ADDRESS(3,2,,,A16)),0,0,1,20)),2*MAX(OFFSET(INDIRECT(ADDRESS(3,2,,,A16)),0,0,1,20)),1),0)+3,3,,,A16)),"")))</f>
        <v>Багаутдинова, Курбанова </v>
      </c>
      <c r="C16" s="80"/>
      <c r="D16" s="81">
        <v>3.0</v>
      </c>
      <c r="E16" s="87"/>
      <c r="F16" s="77"/>
      <c r="G16" s="77"/>
      <c r="H16" s="77"/>
      <c r="I16" s="77"/>
      <c r="J16" s="77"/>
      <c r="K16" s="77"/>
      <c r="L16" s="77"/>
      <c r="M16" s="85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ht="15.0" customHeight="1">
      <c r="A17" s="10">
        <v>2.0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85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>
      <c r="A18" s="10"/>
      <c r="B18" s="84"/>
      <c r="C18" s="77"/>
      <c r="D18" s="77"/>
      <c r="E18" s="77"/>
      <c r="F18" s="77"/>
      <c r="G18" s="77"/>
      <c r="H18" s="77"/>
      <c r="I18" s="77"/>
      <c r="J18" s="77"/>
      <c r="K18" s="84" t="s">
        <v>72</v>
      </c>
      <c r="L18" s="61">
        <v>3.0</v>
      </c>
      <c r="M18" s="85"/>
      <c r="N18" s="88" t="str">
        <f>IF(ISBLANK(L10),"",IF(L10&gt;L26,J10,J26))</f>
        <v>Артюхина, Трофимова</v>
      </c>
      <c r="O18" s="89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ht="15.0" customHeight="1">
      <c r="A19" s="10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85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>
      <c r="A20" s="10" t="s">
        <v>97</v>
      </c>
      <c r="B20" s="79" t="str">
        <f t="array" ref="B20">IF(LEFT(A21,1)="-",IF(ISBLANK(INDIRECT(ADDRESS(2^MID(A21,2,1)+2+(MID(A21,3,2)-1)*2^(MID(A21,2,1)+2),MID(A21,2,1)*4,,,A20))),"",IF(INDIRECT(ADDRESS(2^MID(A21,2,1)+2+(MID(A21,3,2)-1)*2^(MID(A21,2,1)+2),MID(A21,2,1)*4,,,A20))&gt;INDIRECT(ADDRESS(2^(1+MID(A21,2,1))+2^MID(A21,2,1)+2+(MID(A21,3,2)-1)*2^(MID(A21,2,1)+2),MID(A21,2,1)*4,,,A20)),INDIRECT(ADDRESS(2^(1+MID(A21,2,1))+2^MID(A21,2,1)+2+(MID(A21,3,2)-1)*2^(MID(A21,2,1)+2),MID(A21,2,1)*4-2,,,A20)),INDIRECT(ADDRESS(2^MID(A21,2,1)+2+(MID(A21,3,2)-1)*2^(MID(A21,2,1)+2),MID(A21,2,1)*4-2,,,A20)))),IF(LEFT(A20,1)="X",IFERROR(INDIRECT(ADDRESS(MATCH(A21,OFFSET(INDIRECT(ADDRESS(1,3,,,A20)),0,0,200,1),0),2,,,A20)),""),IFERROR(INDIRECT(ADDRESS(MATCH(A21,OFFSET(INDIRECT(ADDRESS(3,2,,,A20)),1,6+MAX(OFFSET(INDIRECT(ADDRESS(3,2,,,A20)),0,0,1,20)),2*MAX(OFFSET(INDIRECT(ADDRESS(3,2,,,A20)),0,0,1,20)),1),0)+3,3,,,A20)),"")))</f>
        <v>Артюхина, Трофимова</v>
      </c>
      <c r="C20" s="80"/>
      <c r="D20" s="81">
        <v>10.0</v>
      </c>
      <c r="E20" s="82"/>
      <c r="F20" s="77"/>
      <c r="G20" s="77"/>
      <c r="H20" s="77"/>
      <c r="I20" s="77"/>
      <c r="J20" s="77"/>
      <c r="K20" s="77"/>
      <c r="L20" s="77"/>
      <c r="M20" s="85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ht="15.0" customHeight="1">
      <c r="A21" s="10">
        <v>2.0</v>
      </c>
      <c r="B21" s="77"/>
      <c r="C21" s="77"/>
      <c r="D21" s="77"/>
      <c r="E21" s="83"/>
      <c r="F21" s="77"/>
      <c r="G21" s="77"/>
      <c r="H21" s="77"/>
      <c r="I21" s="77"/>
      <c r="J21" s="77"/>
      <c r="K21" s="77"/>
      <c r="L21" s="77"/>
      <c r="M21" s="85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ht="15.75" customHeight="1">
      <c r="A22" s="10"/>
      <c r="B22" s="84" t="s">
        <v>72</v>
      </c>
      <c r="C22" s="61">
        <v>4.0</v>
      </c>
      <c r="D22" s="77"/>
      <c r="E22" s="85"/>
      <c r="F22" s="86" t="str">
        <f>IF(ISBLANK(D20),"",IF(D20&gt;D24,B20,B24))</f>
        <v>Артюхина, Трофимова</v>
      </c>
      <c r="G22" s="80"/>
      <c r="H22" s="81">
        <v>13.0</v>
      </c>
      <c r="I22" s="82"/>
      <c r="J22" s="77"/>
      <c r="K22" s="77"/>
      <c r="L22" s="77"/>
      <c r="M22" s="85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ht="15.0" customHeight="1">
      <c r="A23" s="10"/>
      <c r="B23" s="77"/>
      <c r="C23" s="77"/>
      <c r="D23" s="77"/>
      <c r="E23" s="85"/>
      <c r="F23" s="77"/>
      <c r="G23" s="77"/>
      <c r="H23" s="77"/>
      <c r="I23" s="83"/>
      <c r="J23" s="77"/>
      <c r="K23" s="77"/>
      <c r="L23" s="77"/>
      <c r="M23" s="85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ht="15.75" customHeight="1">
      <c r="A24" s="10" t="s">
        <v>100</v>
      </c>
      <c r="B24" s="79" t="str">
        <f t="array" ref="B24">IF(LEFT(A25,1)="-",IF(ISBLANK(INDIRECT(ADDRESS(2^MID(A25,2,1)+2+(MID(A25,3,2)-1)*2^(MID(A25,2,1)+2),MID(A25,2,1)*4,,,A24))),"",IF(INDIRECT(ADDRESS(2^MID(A25,2,1)+2+(MID(A25,3,2)-1)*2^(MID(A25,2,1)+2),MID(A25,2,1)*4,,,A24))&gt;INDIRECT(ADDRESS(2^(1+MID(A25,2,1))+2^MID(A25,2,1)+2+(MID(A25,3,2)-1)*2^(MID(A25,2,1)+2),MID(A25,2,1)*4,,,A24)),INDIRECT(ADDRESS(2^(1+MID(A25,2,1))+2^MID(A25,2,1)+2+(MID(A25,3,2)-1)*2^(MID(A25,2,1)+2),MID(A25,2,1)*4-2,,,A24)),INDIRECT(ADDRESS(2^MID(A25,2,1)+2+(MID(A25,3,2)-1)*2^(MID(A25,2,1)+2),MID(A25,2,1)*4-2,,,A24)))),IF(LEFT(A24,1)="X",IFERROR(INDIRECT(ADDRESS(MATCH(A25,OFFSET(INDIRECT(ADDRESS(1,3,,,A24)),0,0,200,1),0),2,,,A24)),""),IFERROR(INDIRECT(ADDRESS(MATCH(A25,OFFSET(INDIRECT(ADDRESS(3,2,,,A24)),1,6+MAX(OFFSET(INDIRECT(ADDRESS(3,2,,,A24)),0,0,1,20)),2*MAX(OFFSET(INDIRECT(ADDRESS(3,2,,,A24)),0,0,1,20)),1),0)+3,3,,,A24)),"")))</f>
        <v>Зубова, Мурашова</v>
      </c>
      <c r="C24" s="80"/>
      <c r="D24" s="81">
        <v>2.0</v>
      </c>
      <c r="E24" s="87"/>
      <c r="F24" s="77"/>
      <c r="G24" s="77"/>
      <c r="H24" s="77"/>
      <c r="I24" s="85"/>
      <c r="J24" s="77"/>
      <c r="K24" s="77"/>
      <c r="L24" s="77"/>
      <c r="M24" s="85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ht="15.0" customHeight="1">
      <c r="A25" s="10">
        <v>1.0</v>
      </c>
      <c r="B25" s="77"/>
      <c r="C25" s="77"/>
      <c r="D25" s="77"/>
      <c r="E25" s="77"/>
      <c r="F25" s="77"/>
      <c r="G25" s="77"/>
      <c r="H25" s="77"/>
      <c r="I25" s="85"/>
      <c r="J25" s="77"/>
      <c r="K25" s="77"/>
      <c r="L25" s="77"/>
      <c r="M25" s="85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ht="15.75" customHeight="1">
      <c r="A26" s="10"/>
      <c r="B26" s="77"/>
      <c r="C26" s="77"/>
      <c r="D26" s="77"/>
      <c r="E26" s="77"/>
      <c r="F26" s="77"/>
      <c r="G26" s="84" t="s">
        <v>72</v>
      </c>
      <c r="H26" s="61">
        <v>3.0</v>
      </c>
      <c r="I26" s="85"/>
      <c r="J26" s="86" t="str">
        <f>IF(ISBLANK(H22),"",IF(H22&gt;H30,F22,F30))</f>
        <v>Артюхина, Трофимова</v>
      </c>
      <c r="K26" s="80"/>
      <c r="L26" s="81">
        <v>13.0</v>
      </c>
      <c r="M26" s="8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ht="15.0" customHeight="1">
      <c r="A27" s="10"/>
      <c r="B27" s="77"/>
      <c r="C27" s="77"/>
      <c r="D27" s="77"/>
      <c r="E27" s="77"/>
      <c r="F27" s="77"/>
      <c r="G27" s="77"/>
      <c r="H27" s="77"/>
      <c r="I27" s="85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ht="15.75" customHeight="1">
      <c r="A28" s="10" t="s">
        <v>98</v>
      </c>
      <c r="B28" s="79" t="str">
        <f t="array" ref="B28">IF(LEFT(A29,1)="-",IF(ISBLANK(INDIRECT(ADDRESS(2^MID(A29,2,1)+2+(MID(A29,3,2)-1)*2^(MID(A29,2,1)+2),MID(A29,2,1)*4,,,A28))),"",IF(INDIRECT(ADDRESS(2^MID(A29,2,1)+2+(MID(A29,3,2)-1)*2^(MID(A29,2,1)+2),MID(A29,2,1)*4,,,A28))&gt;INDIRECT(ADDRESS(2^(1+MID(A29,2,1))+2^MID(A29,2,1)+2+(MID(A29,3,2)-1)*2^(MID(A29,2,1)+2),MID(A29,2,1)*4,,,A28)),INDIRECT(ADDRESS(2^(1+MID(A29,2,1))+2^MID(A29,2,1)+2+(MID(A29,3,2)-1)*2^(MID(A29,2,1)+2),MID(A29,2,1)*4-2,,,A28)),INDIRECT(ADDRESS(2^MID(A29,2,1)+2+(MID(A29,3,2)-1)*2^(MID(A29,2,1)+2),MID(A29,2,1)*4-2,,,A28)))),IF(LEFT(A28,1)="X",IFERROR(INDIRECT(ADDRESS(MATCH(A29,OFFSET(INDIRECT(ADDRESS(1,3,,,A28)),0,0,200,1),0),2,,,A28)),""),IFERROR(INDIRECT(ADDRESS(MATCH(A29,OFFSET(INDIRECT(ADDRESS(3,2,,,A28)),1,6+MAX(OFFSET(INDIRECT(ADDRESS(3,2,,,A28)),0,0,1,20)),2*MAX(OFFSET(INDIRECT(ADDRESS(3,2,,,A28)),0,0,1,20)),1),0)+3,3,,,A28)),"")))</f>
        <v>Тихомирова, Абакумова</v>
      </c>
      <c r="C28" s="80"/>
      <c r="D28" s="81">
        <v>8.0</v>
      </c>
      <c r="E28" s="82"/>
      <c r="F28" s="77"/>
      <c r="G28" s="77"/>
      <c r="H28" s="77"/>
      <c r="I28" s="85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ht="15.0" customHeight="1">
      <c r="A29" s="10">
        <v>1.0</v>
      </c>
      <c r="B29" s="77"/>
      <c r="C29" s="77"/>
      <c r="D29" s="77"/>
      <c r="E29" s="83"/>
      <c r="F29" s="77"/>
      <c r="G29" s="77"/>
      <c r="H29" s="77"/>
      <c r="I29" s="85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ht="15.75" customHeight="1">
      <c r="A30" s="10"/>
      <c r="B30" s="84" t="s">
        <v>72</v>
      </c>
      <c r="C30" s="61">
        <v>6.0</v>
      </c>
      <c r="D30" s="77"/>
      <c r="E30" s="85"/>
      <c r="F30" s="86" t="str">
        <f>IF(ISBLANK(D28),"",IF(D28&gt;D32,B28,B32))</f>
        <v>Коппа, Кирменская </v>
      </c>
      <c r="G30" s="80"/>
      <c r="H30" s="81">
        <v>8.0</v>
      </c>
      <c r="I30" s="8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ht="15.0" customHeight="1">
      <c r="A31" s="10"/>
      <c r="B31" s="77"/>
      <c r="C31" s="77"/>
      <c r="D31" s="77"/>
      <c r="E31" s="85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ht="15.75" customHeight="1">
      <c r="A32" s="10" t="s">
        <v>99</v>
      </c>
      <c r="B32" s="79" t="str">
        <f t="array" ref="B32">IF(LEFT(A33,1)="-",IF(ISBLANK(INDIRECT(ADDRESS(2^MID(A33,2,1)+2+(MID(A33,3,2)-1)*2^(MID(A33,2,1)+2),MID(A33,2,1)*4,,,A32))),"",IF(INDIRECT(ADDRESS(2^MID(A33,2,1)+2+(MID(A33,3,2)-1)*2^(MID(A33,2,1)+2),MID(A33,2,1)*4,,,A32))&gt;INDIRECT(ADDRESS(2^(1+MID(A33,2,1))+2^MID(A33,2,1)+2+(MID(A33,3,2)-1)*2^(MID(A33,2,1)+2),MID(A33,2,1)*4,,,A32)),INDIRECT(ADDRESS(2^(1+MID(A33,2,1))+2^MID(A33,2,1)+2+(MID(A33,3,2)-1)*2^(MID(A33,2,1)+2),MID(A33,2,1)*4-2,,,A32)),INDIRECT(ADDRESS(2^MID(A33,2,1)+2+(MID(A33,3,2)-1)*2^(MID(A33,2,1)+2),MID(A33,2,1)*4-2,,,A32)))),IF(LEFT(A32,1)="X",IFERROR(INDIRECT(ADDRESS(MATCH(A33,OFFSET(INDIRECT(ADDRESS(1,3,,,A32)),0,0,200,1),0),2,,,A32)),""),IFERROR(INDIRECT(ADDRESS(MATCH(A33,OFFSET(INDIRECT(ADDRESS(3,2,,,A32)),1,6+MAX(OFFSET(INDIRECT(ADDRESS(3,2,,,A32)),0,0,1,20)),2*MAX(OFFSET(INDIRECT(ADDRESS(3,2,,,A32)),0,0,1,20)),1),0)+3,3,,,A32)),"")))</f>
        <v>Коппа, Кирменская </v>
      </c>
      <c r="C32" s="80"/>
      <c r="D32" s="81">
        <v>9.0</v>
      </c>
      <c r="E32" s="8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ht="15.75" customHeight="1">
      <c r="A33" s="10">
        <v>2.0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ht="15.75" customHeight="1">
      <c r="A34" s="10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ht="15.75" customHeight="1">
      <c r="A35" s="10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ht="15.75" customHeight="1">
      <c r="A36" s="10"/>
      <c r="B36" s="79" t="str">
        <f>IF(ISBLANK(H6),"",IF(H6&gt;H14,F14,F6))</f>
        <v>Бирюкова, Полякова</v>
      </c>
      <c r="C36" s="80"/>
      <c r="D36" s="81">
        <v>12.0</v>
      </c>
      <c r="E36" s="82"/>
      <c r="F36" s="10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ht="15.0" customHeight="1">
      <c r="A37" s="10"/>
      <c r="B37" s="77"/>
      <c r="C37" s="77"/>
      <c r="D37" s="77"/>
      <c r="E37" s="83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ht="15.75" customHeight="1">
      <c r="A38" s="10"/>
      <c r="B38" s="77"/>
      <c r="C38" s="84" t="s">
        <v>72</v>
      </c>
      <c r="D38" s="61">
        <v>1.0</v>
      </c>
      <c r="E38" s="85"/>
      <c r="F38" s="90" t="str">
        <f>IF(ISBLANK(D36),"",IF(D36&gt;D40,B36,B40))</f>
        <v>Бирюкова, Полякова</v>
      </c>
      <c r="G38" s="31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ht="15.0" customHeight="1">
      <c r="A39" s="10"/>
      <c r="B39" s="77"/>
      <c r="C39" s="77"/>
      <c r="D39" s="77"/>
      <c r="E39" s="85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ht="15.75" customHeight="1">
      <c r="A40" s="10"/>
      <c r="B40" s="79" t="str">
        <f>IF(ISBLANK(H22),"",IF(H22&gt;H30,F30,F22))</f>
        <v>Коппа, Кирменская </v>
      </c>
      <c r="C40" s="80"/>
      <c r="D40" s="81">
        <v>11.0</v>
      </c>
      <c r="E40" s="8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ht="15.75" customHeight="1">
      <c r="A41" s="10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ht="15.75" customHeight="1">
      <c r="A42" s="10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ht="15.75" customHeight="1">
      <c r="A43" s="10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ht="15.75" customHeight="1">
      <c r="A44" s="10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ht="15.75" customHeight="1">
      <c r="A45" s="10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ht="15.75" customHeight="1">
      <c r="A46" s="10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ht="15.75" customHeight="1">
      <c r="A47" s="10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ht="15.75" customHeight="1">
      <c r="A48" s="10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ht="15.75" customHeight="1">
      <c r="A49" s="10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ht="15.75" customHeight="1">
      <c r="A50" s="10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ht="15.75" customHeight="1">
      <c r="A51" s="10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ht="15.75" customHeight="1">
      <c r="A52" s="10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ht="15.75" customHeight="1">
      <c r="A53" s="10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ht="15.75" customHeight="1">
      <c r="A54" s="10"/>
      <c r="B54" s="77"/>
      <c r="C54" s="77"/>
      <c r="D54" s="77"/>
      <c r="E54" s="77"/>
      <c r="F54" s="77"/>
      <c r="G54" s="91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ht="15.75" customHeight="1">
      <c r="A55" s="10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ht="15.75" customHeight="1">
      <c r="A56" s="10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ht="15.75" customHeight="1">
      <c r="A57" s="10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ht="15.75" customHeight="1">
      <c r="A58" s="10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ht="15.75" customHeight="1">
      <c r="A59" s="10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ht="15.75" customHeight="1">
      <c r="A60" s="10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ht="15.75" customHeight="1">
      <c r="A61" s="10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ht="15.75" customHeight="1">
      <c r="A62" s="10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ht="15.75" customHeight="1">
      <c r="A63" s="10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ht="15.75" customHeight="1">
      <c r="A64" s="10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ht="15.75" customHeight="1">
      <c r="A65" s="10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ht="15.75" customHeight="1">
      <c r="A66" s="10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ht="15.75" customHeight="1">
      <c r="A67" s="10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ht="15.75" customHeight="1">
      <c r="A68" s="10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ht="15.75" customHeight="1">
      <c r="A69" s="10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ht="15.75" customHeight="1">
      <c r="A70" s="10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ht="15.75" customHeight="1">
      <c r="A71" s="10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ht="15.75" customHeight="1">
      <c r="A72" s="10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ht="15.75" customHeight="1">
      <c r="A73" s="10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ht="15.75" customHeight="1">
      <c r="A74" s="10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ht="15.75" customHeight="1">
      <c r="A75" s="10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ht="15.75" customHeight="1">
      <c r="A76" s="10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ht="15.75" customHeight="1">
      <c r="A77" s="10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ht="15.75" customHeight="1">
      <c r="A78" s="10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ht="15.75" customHeight="1">
      <c r="A79" s="10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ht="15.75" customHeight="1">
      <c r="A80" s="10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ht="15.75" customHeight="1">
      <c r="A81" s="10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ht="15.75" customHeight="1">
      <c r="A82" s="10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ht="15.75" customHeight="1">
      <c r="A83" s="10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ht="15.75" customHeight="1">
      <c r="A84" s="10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ht="15.75" customHeight="1">
      <c r="A85" s="10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ht="15.75" customHeight="1">
      <c r="A86" s="10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ht="15.75" customHeight="1">
      <c r="A87" s="10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ht="15.75" customHeight="1">
      <c r="A88" s="10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ht="15.75" customHeight="1">
      <c r="A89" s="10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ht="15.75" customHeight="1">
      <c r="A90" s="10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ht="15.75" customHeight="1">
      <c r="A91" s="10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ht="15.75" customHeight="1">
      <c r="A92" s="10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ht="15.75" customHeight="1">
      <c r="A93" s="10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ht="15.75" customHeight="1">
      <c r="A94" s="10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ht="15.75" customHeight="1">
      <c r="A95" s="10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ht="15.75" customHeight="1">
      <c r="A96" s="10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ht="15.75" customHeight="1">
      <c r="A97" s="10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ht="15.75" customHeight="1">
      <c r="A98" s="10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ht="15.75" customHeight="1">
      <c r="A99" s="10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ht="15.75" customHeight="1">
      <c r="A100" s="10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ht="15.75" customHeight="1">
      <c r="A101" s="10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ht="15.75" customHeight="1">
      <c r="A102" s="10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ht="15.75" customHeight="1">
      <c r="A103" s="10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ht="15.75" customHeight="1">
      <c r="A104" s="10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ht="15.75" customHeight="1">
      <c r="A105" s="10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ht="15.75" customHeight="1">
      <c r="A106" s="10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ht="15.75" customHeight="1">
      <c r="A107" s="10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ht="15.75" customHeight="1">
      <c r="A108" s="10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ht="15.75" customHeight="1">
      <c r="A109" s="10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ht="15.75" customHeight="1">
      <c r="A110" s="10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ht="15.75" customHeight="1">
      <c r="A111" s="10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ht="15.75" customHeight="1">
      <c r="A112" s="10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ht="15.75" customHeight="1">
      <c r="A113" s="10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ht="15.75" customHeight="1">
      <c r="A114" s="10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ht="15.75" customHeight="1">
      <c r="A115" s="10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ht="15.75" customHeight="1">
      <c r="A116" s="10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ht="15.75" customHeight="1">
      <c r="A117" s="10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ht="15.75" customHeight="1">
      <c r="A118" s="10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ht="15.75" customHeight="1">
      <c r="A119" s="10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ht="15.75" customHeight="1">
      <c r="A120" s="10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ht="15.75" customHeight="1">
      <c r="A121" s="10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ht="15.75" customHeight="1">
      <c r="A122" s="10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ht="15.75" customHeight="1">
      <c r="A123" s="10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ht="15.75" customHeight="1">
      <c r="A124" s="10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ht="15.75" customHeight="1">
      <c r="A125" s="10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ht="15.75" customHeight="1">
      <c r="A126" s="10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ht="15.75" customHeight="1">
      <c r="A127" s="10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ht="15.75" customHeight="1">
      <c r="A128" s="10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ht="15.75" customHeight="1">
      <c r="A129" s="10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ht="15.75" customHeight="1">
      <c r="A130" s="10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ht="15.75" customHeight="1">
      <c r="A131" s="10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ht="15.75" customHeight="1">
      <c r="A132" s="10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ht="15.75" customHeight="1">
      <c r="A133" s="10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ht="15.75" customHeight="1">
      <c r="A134" s="10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ht="15.75" customHeight="1">
      <c r="A135" s="10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ht="15.75" customHeight="1">
      <c r="A136" s="10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ht="15.75" customHeight="1">
      <c r="A137" s="10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ht="15.75" customHeight="1">
      <c r="A138" s="10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ht="15.75" customHeight="1">
      <c r="A139" s="10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ht="15.75" customHeight="1">
      <c r="A140" s="10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ht="15.75" customHeight="1">
      <c r="A141" s="10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ht="15.75" customHeight="1">
      <c r="A142" s="10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ht="15.75" customHeight="1">
      <c r="A143" s="10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ht="15.75" customHeight="1">
      <c r="A144" s="10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ht="15.75" customHeight="1">
      <c r="A145" s="10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ht="15.75" customHeight="1">
      <c r="A146" s="10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ht="15.75" customHeight="1">
      <c r="A147" s="10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ht="15.75" customHeight="1">
      <c r="A148" s="10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ht="15.75" customHeight="1">
      <c r="A149" s="10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ht="15.75" customHeight="1">
      <c r="A150" s="10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ht="15.75" customHeight="1">
      <c r="A151" s="10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ht="15.75" customHeight="1">
      <c r="A152" s="10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ht="15.75" customHeight="1">
      <c r="A153" s="10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ht="15.75" customHeight="1">
      <c r="A154" s="10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ht="15.75" customHeight="1">
      <c r="A155" s="10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ht="15.75" customHeight="1">
      <c r="A156" s="10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ht="15.75" customHeight="1">
      <c r="A157" s="10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ht="15.75" customHeight="1">
      <c r="A158" s="10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ht="15.75" customHeight="1">
      <c r="A159" s="10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ht="15.75" customHeight="1">
      <c r="A160" s="10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ht="15.75" customHeight="1">
      <c r="A161" s="10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ht="15.75" customHeight="1">
      <c r="A162" s="10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ht="15.75" customHeight="1">
      <c r="A163" s="10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ht="15.75" customHeight="1">
      <c r="A164" s="10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ht="15.75" customHeight="1">
      <c r="A165" s="10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ht="15.75" customHeight="1">
      <c r="A166" s="10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ht="15.75" customHeight="1">
      <c r="A167" s="10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ht="15.75" customHeight="1">
      <c r="A168" s="10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ht="15.75" customHeight="1">
      <c r="A169" s="10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ht="15.75" customHeight="1">
      <c r="A170" s="10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ht="15.75" customHeight="1">
      <c r="A171" s="10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ht="15.75" customHeight="1">
      <c r="A172" s="10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ht="15.75" customHeight="1">
      <c r="A173" s="10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ht="15.75" customHeight="1">
      <c r="A174" s="10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ht="15.75" customHeight="1">
      <c r="A175" s="10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ht="15.75" customHeight="1">
      <c r="A176" s="10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ht="15.75" customHeight="1">
      <c r="A177" s="10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ht="15.75" customHeight="1">
      <c r="A178" s="10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ht="15.75" customHeight="1">
      <c r="A179" s="10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ht="15.75" customHeight="1">
      <c r="A180" s="10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ht="15.75" customHeight="1">
      <c r="A181" s="10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ht="15.75" customHeight="1">
      <c r="A182" s="10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ht="15.75" customHeight="1">
      <c r="A183" s="10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ht="15.75" customHeight="1">
      <c r="A184" s="10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ht="15.75" customHeight="1">
      <c r="A185" s="10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ht="15.75" customHeight="1">
      <c r="A186" s="10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ht="15.75" customHeight="1">
      <c r="A187" s="10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ht="15.75" customHeight="1">
      <c r="A188" s="10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ht="15.75" customHeight="1">
      <c r="A189" s="10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ht="15.75" customHeight="1">
      <c r="A190" s="10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ht="15.75" customHeight="1">
      <c r="A191" s="10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ht="15.75" customHeight="1">
      <c r="A192" s="10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ht="15.75" customHeight="1">
      <c r="A193" s="10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ht="15.75" customHeight="1">
      <c r="A194" s="10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ht="15.75" customHeight="1">
      <c r="A195" s="10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ht="15.75" customHeight="1">
      <c r="A196" s="10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ht="15.75" customHeight="1">
      <c r="A197" s="10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ht="15.75" customHeight="1">
      <c r="A198" s="10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ht="15.75" customHeight="1">
      <c r="A199" s="10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ht="15.75" customHeight="1">
      <c r="A200" s="10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ht="15.75" customHeight="1">
      <c r="A201" s="10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ht="15.75" customHeight="1">
      <c r="A202" s="10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ht="15.75" customHeight="1">
      <c r="A203" s="10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ht="15.75" customHeight="1">
      <c r="A204" s="10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ht="15.75" customHeight="1">
      <c r="A205" s="10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ht="15.75" customHeight="1">
      <c r="A206" s="10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ht="15.75" customHeight="1">
      <c r="A207" s="10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ht="15.75" customHeight="1">
      <c r="A208" s="10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ht="15.75" customHeight="1">
      <c r="A209" s="10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ht="15.75" customHeight="1">
      <c r="A210" s="10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ht="15.75" customHeight="1">
      <c r="A211" s="10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ht="15.75" customHeight="1">
      <c r="A212" s="10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ht="15.75" customHeight="1">
      <c r="A213" s="10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ht="15.75" customHeight="1">
      <c r="A214" s="10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ht="15.75" customHeight="1">
      <c r="A215" s="10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ht="15.75" customHeight="1">
      <c r="A216" s="10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ht="15.75" customHeight="1">
      <c r="A217" s="10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ht="15.75" customHeight="1">
      <c r="A218" s="10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ht="15.75" customHeight="1">
      <c r="A219" s="10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ht="15.75" customHeight="1">
      <c r="A220" s="10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ht="15.75" customHeight="1">
      <c r="A221" s="10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ht="15.75" customHeight="1">
      <c r="A222" s="10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ht="15.75" customHeight="1">
      <c r="A223" s="10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ht="15.75" customHeight="1">
      <c r="A224" s="10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ht="15.75" customHeight="1">
      <c r="A225" s="10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ht="15.75" customHeight="1">
      <c r="A226" s="10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ht="15.75" customHeight="1">
      <c r="A227" s="10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ht="15.75" customHeight="1">
      <c r="A228" s="10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ht="15.75" customHeight="1">
      <c r="A229" s="10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ht="15.75" customHeight="1">
      <c r="A230" s="10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ht="15.75" customHeight="1">
      <c r="A231" s="10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ht="15.75" customHeight="1">
      <c r="A232" s="10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ht="15.75" customHeight="1">
      <c r="A233" s="1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ht="15.75" customHeight="1">
      <c r="A234" s="10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ht="15.75" customHeight="1">
      <c r="A235" s="10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ht="15.75" customHeight="1">
      <c r="A236" s="10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ht="15.75" customHeight="1">
      <c r="A237" s="10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ht="15.75" customHeight="1">
      <c r="A238" s="10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ht="15.75" customHeight="1">
      <c r="A239" s="10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ht="15.75" customHeight="1">
      <c r="A240" s="10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ht="15.75" customHeight="1">
      <c r="A241" s="10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ht="15.75" customHeight="1">
      <c r="A242" s="10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ht="15.75" customHeight="1">
      <c r="A243" s="10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ht="15.75" customHeight="1">
      <c r="A244" s="10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ht="15.75" customHeight="1">
      <c r="A245" s="1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ht="15.75" customHeight="1">
      <c r="A246" s="10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ht="15.75" customHeight="1">
      <c r="A247" s="10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ht="15.75" customHeight="1">
      <c r="A248" s="10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ht="15.75" customHeight="1">
      <c r="A249" s="10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ht="15.75" customHeight="1">
      <c r="A250" s="10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ht="15.75" customHeight="1">
      <c r="A251" s="10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ht="15.75" customHeight="1">
      <c r="A252" s="10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ht="15.75" customHeight="1">
      <c r="A253" s="10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ht="15.75" customHeight="1">
      <c r="A254" s="10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ht="15.75" customHeight="1">
      <c r="A255" s="10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ht="15.75" customHeight="1">
      <c r="A256" s="10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ht="15.75" customHeight="1">
      <c r="A257" s="10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ht="15.75" customHeight="1">
      <c r="A258" s="10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ht="15.75" customHeight="1">
      <c r="A259" s="10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ht="15.75" customHeight="1">
      <c r="A260" s="10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ht="15.75" customHeight="1">
      <c r="A261" s="10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ht="15.75" customHeight="1">
      <c r="A262" s="10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ht="15.75" customHeight="1">
      <c r="A263" s="10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ht="15.75" customHeight="1">
      <c r="A264" s="10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ht="15.75" customHeight="1">
      <c r="A265" s="10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ht="15.75" customHeight="1">
      <c r="A266" s="10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ht="15.75" customHeight="1">
      <c r="A267" s="10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ht="15.75" customHeight="1">
      <c r="A268" s="10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ht="15.75" customHeight="1">
      <c r="A269" s="10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ht="15.75" customHeight="1">
      <c r="A270" s="10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ht="15.75" customHeight="1">
      <c r="A271" s="10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ht="15.75" customHeight="1">
      <c r="A272" s="10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ht="15.75" customHeight="1">
      <c r="A273" s="10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ht="15.75" customHeight="1">
      <c r="A274" s="10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ht="15.75" customHeight="1">
      <c r="A275" s="10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ht="15.75" customHeight="1">
      <c r="A276" s="10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ht="15.75" customHeight="1">
      <c r="A277" s="10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ht="15.75" customHeight="1">
      <c r="A278" s="10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ht="15.75" customHeight="1">
      <c r="A279" s="10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ht="15.75" customHeight="1">
      <c r="A280" s="10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ht="15.75" customHeight="1">
      <c r="A281" s="10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ht="15.75" customHeight="1">
      <c r="A282" s="10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ht="15.75" customHeight="1">
      <c r="A283" s="10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ht="15.75" customHeight="1">
      <c r="A284" s="10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ht="15.75" customHeight="1">
      <c r="A285" s="10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ht="15.75" customHeight="1">
      <c r="A286" s="10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ht="15.75" customHeight="1">
      <c r="A287" s="10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ht="15.75" customHeight="1">
      <c r="A288" s="10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ht="15.75" customHeight="1">
      <c r="A289" s="10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ht="15.75" customHeight="1">
      <c r="A290" s="10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ht="15.75" customHeight="1">
      <c r="A291" s="10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ht="15.75" customHeight="1">
      <c r="A292" s="10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ht="15.75" customHeight="1">
      <c r="A293" s="10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ht="15.75" customHeight="1">
      <c r="A294" s="10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ht="15.75" customHeight="1">
      <c r="A295" s="10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ht="15.75" customHeight="1">
      <c r="A296" s="10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ht="15.75" customHeight="1">
      <c r="A297" s="10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ht="15.75" customHeight="1">
      <c r="A298" s="10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ht="15.75" customHeight="1">
      <c r="A299" s="10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ht="15.75" customHeight="1">
      <c r="A300" s="10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ht="15.75" customHeight="1">
      <c r="A301" s="10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ht="15.75" customHeight="1">
      <c r="A302" s="10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ht="15.75" customHeight="1">
      <c r="A303" s="10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ht="15.75" customHeight="1">
      <c r="A304" s="10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ht="15.75" customHeight="1">
      <c r="A305" s="10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ht="15.75" customHeight="1">
      <c r="A306" s="10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ht="15.75" customHeight="1">
      <c r="A307" s="10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ht="15.75" customHeight="1">
      <c r="A308" s="10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ht="15.75" customHeight="1">
      <c r="A309" s="10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ht="15.75" customHeight="1">
      <c r="A310" s="10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ht="15.75" customHeight="1">
      <c r="A311" s="10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ht="15.75" customHeight="1">
      <c r="A312" s="10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ht="15.75" customHeight="1">
      <c r="A313" s="10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ht="15.75" customHeight="1">
      <c r="A314" s="10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ht="15.75" customHeight="1">
      <c r="A315" s="10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ht="15.75" customHeight="1">
      <c r="A316" s="10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ht="15.75" customHeight="1">
      <c r="A317" s="10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ht="15.75" customHeight="1">
      <c r="A318" s="10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ht="15.75" customHeight="1">
      <c r="A319" s="10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ht="15.75" customHeight="1">
      <c r="A320" s="10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ht="15.75" customHeight="1">
      <c r="A321" s="10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ht="15.75" customHeight="1">
      <c r="A322" s="10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ht="15.75" customHeight="1">
      <c r="A323" s="10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ht="15.75" customHeight="1">
      <c r="A324" s="10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ht="15.75" customHeight="1">
      <c r="A325" s="10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ht="15.75" customHeight="1">
      <c r="A326" s="10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ht="15.75" customHeight="1">
      <c r="A327" s="10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ht="15.75" customHeight="1">
      <c r="A328" s="10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ht="15.75" customHeight="1">
      <c r="A329" s="10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ht="15.75" customHeight="1">
      <c r="A330" s="10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ht="15.75" customHeight="1">
      <c r="A331" s="10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ht="15.75" customHeight="1">
      <c r="A332" s="10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ht="15.75" customHeight="1">
      <c r="A333" s="10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ht="15.75" customHeight="1">
      <c r="A334" s="10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ht="15.75" customHeight="1">
      <c r="A335" s="10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ht="15.75" customHeight="1">
      <c r="A336" s="10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ht="15.75" customHeight="1">
      <c r="A337" s="10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ht="15.75" customHeight="1">
      <c r="A338" s="10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ht="15.75" customHeight="1">
      <c r="A339" s="10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ht="15.75" customHeight="1">
      <c r="A340" s="10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ht="15.75" customHeight="1">
      <c r="A341" s="10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ht="15.75" customHeight="1">
      <c r="A342" s="10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ht="15.75" customHeight="1">
      <c r="A343" s="10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ht="15.75" customHeight="1">
      <c r="A344" s="10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ht="15.75" customHeight="1">
      <c r="A345" s="10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ht="15.75" customHeight="1">
      <c r="A346" s="10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ht="15.75" customHeight="1">
      <c r="A347" s="10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ht="15.75" customHeight="1">
      <c r="A348" s="10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ht="15.75" customHeight="1">
      <c r="A349" s="10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ht="15.75" customHeight="1">
      <c r="A350" s="10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ht="15.75" customHeight="1">
      <c r="A351" s="10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ht="15.75" customHeight="1">
      <c r="A352" s="10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ht="15.75" customHeight="1">
      <c r="A353" s="10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ht="15.75" customHeight="1">
      <c r="A354" s="10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ht="15.75" customHeight="1">
      <c r="A355" s="10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ht="15.75" customHeight="1">
      <c r="A356" s="10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ht="15.75" customHeight="1">
      <c r="A357" s="10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ht="15.75" customHeight="1">
      <c r="A358" s="10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ht="15.75" customHeight="1">
      <c r="A359" s="10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ht="15.75" customHeight="1">
      <c r="A360" s="10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ht="15.75" customHeight="1">
      <c r="A361" s="10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ht="15.75" customHeight="1">
      <c r="A362" s="10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ht="15.75" customHeight="1">
      <c r="A363" s="10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ht="15.75" customHeight="1">
      <c r="A364" s="10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ht="15.75" customHeight="1">
      <c r="A365" s="10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ht="15.75" customHeight="1">
      <c r="A366" s="10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ht="15.75" customHeight="1">
      <c r="A367" s="10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ht="15.75" customHeight="1">
      <c r="A368" s="10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ht="15.75" customHeight="1">
      <c r="A369" s="10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ht="15.75" customHeight="1">
      <c r="A370" s="10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ht="15.75" customHeight="1">
      <c r="A371" s="10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ht="15.75" customHeight="1">
      <c r="A372" s="10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ht="15.75" customHeight="1">
      <c r="A373" s="10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ht="15.75" customHeight="1">
      <c r="A374" s="10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ht="15.75" customHeight="1">
      <c r="A375" s="10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ht="15.75" customHeight="1">
      <c r="A376" s="10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ht="15.75" customHeight="1">
      <c r="A377" s="10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ht="15.75" customHeight="1">
      <c r="A378" s="10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ht="15.75" customHeight="1">
      <c r="A379" s="10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ht="15.75" customHeight="1">
      <c r="A380" s="10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ht="15.75" customHeight="1">
      <c r="A381" s="10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ht="15.75" customHeight="1">
      <c r="A382" s="10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ht="15.75" customHeight="1">
      <c r="A383" s="10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ht="15.75" customHeight="1">
      <c r="A384" s="10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ht="15.75" customHeight="1">
      <c r="A385" s="10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ht="15.75" customHeight="1">
      <c r="A386" s="10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ht="15.75" customHeight="1">
      <c r="A387" s="10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ht="15.75" customHeight="1">
      <c r="A388" s="10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ht="15.75" customHeight="1">
      <c r="A389" s="10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ht="15.75" customHeight="1">
      <c r="A390" s="10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ht="15.75" customHeight="1">
      <c r="A391" s="10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ht="15.75" customHeight="1">
      <c r="A392" s="10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ht="15.75" customHeight="1">
      <c r="A393" s="10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ht="15.75" customHeight="1">
      <c r="A394" s="10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ht="15.75" customHeight="1">
      <c r="A395" s="10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ht="15.75" customHeight="1">
      <c r="A396" s="10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ht="15.75" customHeight="1">
      <c r="A397" s="10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ht="15.75" customHeight="1">
      <c r="A398" s="10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ht="15.75" customHeight="1">
      <c r="A399" s="10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ht="15.75" customHeight="1">
      <c r="A400" s="10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ht="15.75" customHeight="1">
      <c r="A401" s="10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ht="15.75" customHeight="1">
      <c r="A402" s="10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ht="15.75" customHeight="1">
      <c r="A403" s="10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ht="15.75" customHeight="1">
      <c r="A404" s="10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ht="15.75" customHeight="1">
      <c r="A405" s="10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ht="15.75" customHeight="1">
      <c r="A406" s="10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ht="15.75" customHeight="1">
      <c r="A407" s="10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ht="15.75" customHeight="1">
      <c r="A408" s="10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ht="15.75" customHeight="1">
      <c r="A409" s="10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ht="15.75" customHeight="1">
      <c r="A410" s="10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ht="15.75" customHeight="1">
      <c r="A411" s="10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ht="15.75" customHeight="1">
      <c r="A412" s="10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ht="15.75" customHeight="1">
      <c r="A413" s="10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ht="15.75" customHeight="1">
      <c r="A414" s="10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ht="15.75" customHeight="1">
      <c r="A415" s="10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ht="15.75" customHeight="1">
      <c r="A416" s="10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ht="15.75" customHeight="1">
      <c r="A417" s="10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ht="15.75" customHeight="1">
      <c r="A418" s="10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ht="15.75" customHeight="1">
      <c r="A419" s="10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ht="15.75" customHeight="1">
      <c r="A420" s="10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ht="15.75" customHeight="1">
      <c r="A421" s="10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ht="15.75" customHeight="1">
      <c r="A422" s="10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ht="15.75" customHeight="1">
      <c r="A423" s="10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ht="15.75" customHeight="1">
      <c r="A424" s="10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ht="15.75" customHeight="1">
      <c r="A425" s="10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ht="15.75" customHeight="1">
      <c r="A426" s="10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ht="15.75" customHeight="1">
      <c r="A427" s="10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ht="15.75" customHeight="1">
      <c r="A428" s="10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ht="15.75" customHeight="1">
      <c r="A429" s="10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ht="15.75" customHeight="1">
      <c r="A430" s="10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ht="15.75" customHeight="1">
      <c r="A431" s="10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ht="15.75" customHeight="1">
      <c r="A432" s="10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ht="15.75" customHeight="1">
      <c r="A433" s="10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ht="15.75" customHeight="1">
      <c r="A434" s="10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ht="15.75" customHeight="1">
      <c r="A435" s="10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ht="15.75" customHeight="1">
      <c r="A436" s="10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ht="15.75" customHeight="1">
      <c r="A437" s="10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ht="15.75" customHeight="1">
      <c r="A438" s="10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ht="15.75" customHeight="1">
      <c r="A439" s="10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ht="15.75" customHeight="1">
      <c r="A440" s="10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ht="15.75" customHeight="1">
      <c r="A441" s="10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ht="15.75" customHeight="1">
      <c r="A442" s="10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ht="15.75" customHeight="1">
      <c r="A443" s="10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ht="15.75" customHeight="1">
      <c r="A444" s="10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ht="15.75" customHeight="1">
      <c r="A445" s="10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ht="15.75" customHeight="1">
      <c r="A446" s="10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ht="15.75" customHeight="1">
      <c r="A447" s="10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ht="15.75" customHeight="1">
      <c r="A448" s="10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ht="15.75" customHeight="1">
      <c r="A449" s="10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ht="15.75" customHeight="1">
      <c r="A450" s="10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ht="15.75" customHeight="1">
      <c r="A451" s="10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ht="15.75" customHeight="1">
      <c r="A452" s="10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ht="15.75" customHeight="1">
      <c r="A453" s="10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ht="15.75" customHeight="1">
      <c r="A454" s="10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ht="15.75" customHeight="1">
      <c r="A455" s="10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ht="15.75" customHeight="1">
      <c r="A456" s="10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ht="15.75" customHeight="1">
      <c r="A457" s="10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ht="15.75" customHeight="1">
      <c r="A458" s="10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ht="15.75" customHeight="1">
      <c r="A459" s="10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ht="15.75" customHeight="1">
      <c r="A460" s="10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ht="15.75" customHeight="1">
      <c r="A461" s="10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ht="15.75" customHeight="1">
      <c r="A462" s="10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ht="15.75" customHeight="1">
      <c r="A463" s="10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ht="15.75" customHeight="1">
      <c r="A464" s="10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ht="15.75" customHeight="1">
      <c r="A465" s="10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ht="15.75" customHeight="1">
      <c r="A466" s="10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ht="15.75" customHeight="1">
      <c r="A467" s="10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ht="15.75" customHeight="1">
      <c r="A468" s="10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ht="15.75" customHeight="1">
      <c r="A469" s="10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ht="15.75" customHeight="1">
      <c r="A470" s="10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ht="15.75" customHeight="1">
      <c r="A471" s="10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ht="15.75" customHeight="1">
      <c r="A472" s="10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ht="15.75" customHeight="1">
      <c r="A473" s="10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ht="15.75" customHeight="1">
      <c r="A474" s="10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ht="15.75" customHeight="1">
      <c r="A475" s="10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ht="15.75" customHeight="1">
      <c r="A476" s="10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ht="15.75" customHeight="1">
      <c r="A477" s="10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ht="15.75" customHeight="1">
      <c r="A478" s="10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ht="15.75" customHeight="1">
      <c r="A479" s="10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ht="15.75" customHeight="1">
      <c r="A480" s="10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ht="15.75" customHeight="1">
      <c r="A481" s="10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ht="15.75" customHeight="1">
      <c r="A482" s="10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ht="15.75" customHeight="1">
      <c r="A483" s="10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ht="15.75" customHeight="1">
      <c r="A484" s="10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ht="15.75" customHeight="1">
      <c r="A485" s="10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ht="15.75" customHeight="1">
      <c r="A486" s="10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ht="15.75" customHeight="1">
      <c r="A487" s="10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ht="15.75" customHeight="1">
      <c r="A488" s="10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ht="15.75" customHeight="1">
      <c r="A489" s="10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ht="15.75" customHeight="1">
      <c r="A490" s="10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ht="15.75" customHeight="1">
      <c r="A491" s="10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ht="15.75" customHeight="1">
      <c r="A492" s="10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ht="15.75" customHeight="1">
      <c r="A493" s="10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ht="15.75" customHeight="1">
      <c r="A494" s="10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ht="15.75" customHeight="1">
      <c r="A495" s="10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ht="15.75" customHeight="1">
      <c r="A496" s="10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ht="15.75" customHeight="1">
      <c r="A497" s="10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ht="15.75" customHeight="1">
      <c r="A498" s="10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ht="15.75" customHeight="1">
      <c r="A499" s="10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ht="15.75" customHeight="1">
      <c r="A500" s="10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ht="15.75" customHeight="1">
      <c r="A501" s="10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ht="15.75" customHeight="1">
      <c r="A502" s="10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ht="15.75" customHeight="1">
      <c r="A503" s="10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ht="15.75" customHeight="1">
      <c r="A504" s="10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ht="15.75" customHeight="1">
      <c r="A505" s="10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ht="15.75" customHeight="1">
      <c r="A506" s="10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ht="15.75" customHeight="1">
      <c r="A507" s="10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ht="15.75" customHeight="1">
      <c r="A508" s="10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ht="15.75" customHeight="1">
      <c r="A509" s="10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ht="15.75" customHeight="1">
      <c r="A510" s="10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ht="15.75" customHeight="1">
      <c r="A511" s="10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ht="15.75" customHeight="1">
      <c r="A512" s="10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ht="15.75" customHeight="1">
      <c r="A513" s="10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ht="15.75" customHeight="1">
      <c r="A514" s="10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ht="15.75" customHeight="1">
      <c r="A515" s="10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ht="15.75" customHeight="1">
      <c r="A516" s="10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ht="15.75" customHeight="1">
      <c r="A517" s="10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ht="15.75" customHeight="1">
      <c r="A518" s="10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ht="15.75" customHeight="1">
      <c r="A519" s="10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ht="15.75" customHeight="1">
      <c r="A520" s="10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ht="15.75" customHeight="1">
      <c r="A521" s="10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ht="15.75" customHeight="1">
      <c r="A522" s="10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ht="15.75" customHeight="1">
      <c r="A523" s="10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ht="15.75" customHeight="1">
      <c r="A524" s="10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ht="15.75" customHeight="1">
      <c r="A525" s="10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ht="15.75" customHeight="1">
      <c r="A526" s="10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ht="15.75" customHeight="1">
      <c r="A527" s="10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ht="15.75" customHeight="1">
      <c r="A528" s="10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ht="15.75" customHeight="1">
      <c r="A529" s="10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ht="15.75" customHeight="1">
      <c r="A530" s="10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ht="15.75" customHeight="1">
      <c r="A531" s="10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ht="15.75" customHeight="1">
      <c r="A532" s="10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ht="15.75" customHeight="1">
      <c r="A533" s="10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ht="15.75" customHeight="1">
      <c r="A534" s="10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ht="15.75" customHeight="1">
      <c r="A535" s="10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ht="15.75" customHeight="1">
      <c r="A536" s="10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ht="15.75" customHeight="1">
      <c r="A537" s="10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ht="15.75" customHeight="1">
      <c r="A538" s="10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ht="15.75" customHeight="1">
      <c r="A539" s="10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ht="15.75" customHeight="1">
      <c r="A540" s="10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ht="15.75" customHeight="1">
      <c r="A541" s="10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ht="15.75" customHeight="1">
      <c r="A542" s="10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ht="15.75" customHeight="1">
      <c r="A543" s="10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ht="15.75" customHeight="1">
      <c r="A544" s="10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ht="15.75" customHeight="1">
      <c r="A545" s="10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ht="15.75" customHeight="1">
      <c r="A546" s="10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ht="15.75" customHeight="1">
      <c r="A547" s="10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ht="15.75" customHeight="1">
      <c r="A548" s="10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ht="15.75" customHeight="1">
      <c r="A549" s="10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ht="15.75" customHeight="1">
      <c r="A550" s="10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ht="15.75" customHeight="1">
      <c r="A551" s="10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ht="15.75" customHeight="1">
      <c r="A552" s="10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ht="15.75" customHeight="1">
      <c r="A553" s="10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ht="15.75" customHeight="1">
      <c r="A554" s="10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ht="15.75" customHeight="1">
      <c r="A555" s="10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ht="15.75" customHeight="1">
      <c r="A556" s="10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ht="15.75" customHeight="1">
      <c r="A557" s="10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ht="15.75" customHeight="1">
      <c r="A558" s="10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ht="15.75" customHeight="1">
      <c r="A559" s="10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ht="15.75" customHeight="1">
      <c r="A560" s="10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ht="15.75" customHeight="1">
      <c r="A561" s="10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ht="15.75" customHeight="1">
      <c r="A562" s="10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ht="15.75" customHeight="1">
      <c r="A563" s="10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ht="15.75" customHeight="1">
      <c r="A564" s="10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ht="15.75" customHeight="1">
      <c r="A565" s="10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ht="15.75" customHeight="1">
      <c r="A566" s="10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ht="15.75" customHeight="1">
      <c r="A567" s="10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ht="15.75" customHeight="1">
      <c r="A568" s="10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ht="15.75" customHeight="1">
      <c r="A569" s="10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ht="15.75" customHeight="1">
      <c r="A570" s="10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ht="15.75" customHeight="1">
      <c r="A571" s="10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ht="15.75" customHeight="1">
      <c r="A572" s="10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ht="15.75" customHeight="1">
      <c r="A573" s="10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ht="15.75" customHeight="1">
      <c r="A574" s="10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ht="15.75" customHeight="1">
      <c r="A575" s="10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ht="15.75" customHeight="1">
      <c r="A576" s="10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ht="15.75" customHeight="1">
      <c r="A577" s="10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ht="15.75" customHeight="1">
      <c r="A578" s="10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ht="15.75" customHeight="1">
      <c r="A579" s="10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ht="15.75" customHeight="1">
      <c r="A580" s="10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ht="15.75" customHeight="1">
      <c r="A581" s="10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ht="15.75" customHeight="1">
      <c r="A582" s="10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ht="15.75" customHeight="1">
      <c r="A583" s="10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ht="15.75" customHeight="1">
      <c r="A584" s="10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ht="15.75" customHeight="1">
      <c r="A585" s="10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ht="15.75" customHeight="1">
      <c r="A586" s="10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ht="15.75" customHeight="1">
      <c r="A587" s="10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ht="15.75" customHeight="1">
      <c r="A588" s="10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ht="15.75" customHeight="1">
      <c r="A589" s="10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ht="15.75" customHeight="1">
      <c r="A590" s="10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ht="15.75" customHeight="1">
      <c r="A591" s="10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ht="15.75" customHeight="1">
      <c r="A592" s="10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ht="15.75" customHeight="1">
      <c r="A593" s="10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ht="15.75" customHeight="1">
      <c r="A594" s="10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ht="15.75" customHeight="1">
      <c r="A595" s="10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ht="15.75" customHeight="1">
      <c r="A596" s="10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ht="15.75" customHeight="1">
      <c r="A597" s="10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ht="15.75" customHeight="1">
      <c r="A598" s="10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ht="15.75" customHeight="1">
      <c r="A599" s="10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ht="15.75" customHeight="1">
      <c r="A600" s="10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ht="15.75" customHeight="1">
      <c r="A601" s="10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ht="15.75" customHeight="1">
      <c r="A602" s="10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ht="15.75" customHeight="1">
      <c r="A603" s="10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ht="15.75" customHeight="1">
      <c r="A604" s="10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ht="15.75" customHeight="1">
      <c r="A605" s="10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ht="15.75" customHeight="1">
      <c r="A606" s="10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ht="15.75" customHeight="1">
      <c r="A607" s="10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ht="15.75" customHeight="1">
      <c r="A608" s="10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ht="15.75" customHeight="1">
      <c r="A609" s="10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ht="15.75" customHeight="1">
      <c r="A610" s="10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ht="15.75" customHeight="1">
      <c r="A611" s="10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ht="15.75" customHeight="1">
      <c r="A612" s="10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ht="15.75" customHeight="1">
      <c r="A613" s="10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ht="15.75" customHeight="1">
      <c r="A614" s="10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ht="15.75" customHeight="1">
      <c r="A615" s="10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ht="15.75" customHeight="1">
      <c r="A616" s="10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ht="15.75" customHeight="1">
      <c r="A617" s="10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ht="15.75" customHeight="1">
      <c r="A618" s="10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ht="15.75" customHeight="1">
      <c r="A619" s="10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ht="15.75" customHeight="1">
      <c r="A620" s="10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ht="15.75" customHeight="1">
      <c r="A621" s="10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ht="15.75" customHeight="1">
      <c r="A622" s="10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ht="15.75" customHeight="1">
      <c r="A623" s="10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ht="15.75" customHeight="1">
      <c r="A624" s="10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ht="15.75" customHeight="1">
      <c r="A625" s="10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ht="15.75" customHeight="1">
      <c r="A626" s="10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ht="15.75" customHeight="1">
      <c r="A627" s="10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ht="15.75" customHeight="1">
      <c r="A628" s="10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ht="15.75" customHeight="1">
      <c r="A629" s="10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ht="15.75" customHeight="1">
      <c r="A630" s="10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ht="15.75" customHeight="1">
      <c r="A631" s="10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ht="15.75" customHeight="1">
      <c r="A632" s="10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ht="15.75" customHeight="1">
      <c r="A633" s="10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ht="15.75" customHeight="1">
      <c r="A634" s="10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ht="15.75" customHeight="1">
      <c r="A635" s="10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ht="15.75" customHeight="1">
      <c r="A636" s="10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ht="15.75" customHeight="1">
      <c r="A637" s="10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ht="15.75" customHeight="1">
      <c r="A638" s="10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ht="15.75" customHeight="1">
      <c r="A639" s="10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ht="15.75" customHeight="1">
      <c r="A640" s="10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ht="15.75" customHeight="1">
      <c r="A641" s="10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ht="15.75" customHeight="1">
      <c r="A642" s="10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ht="15.75" customHeight="1">
      <c r="A643" s="10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ht="15.75" customHeight="1">
      <c r="A644" s="10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ht="15.75" customHeight="1">
      <c r="A645" s="10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ht="15.75" customHeight="1">
      <c r="A646" s="10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ht="15.75" customHeight="1">
      <c r="A647" s="10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ht="15.75" customHeight="1">
      <c r="A648" s="10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ht="15.75" customHeight="1">
      <c r="A649" s="10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ht="15.75" customHeight="1">
      <c r="A650" s="10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ht="15.75" customHeight="1">
      <c r="A651" s="10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ht="15.75" customHeight="1">
      <c r="A652" s="10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ht="15.75" customHeight="1">
      <c r="A653" s="10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ht="15.75" customHeight="1">
      <c r="A654" s="10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ht="15.75" customHeight="1">
      <c r="A655" s="10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ht="15.75" customHeight="1">
      <c r="A656" s="10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ht="15.75" customHeight="1">
      <c r="A657" s="10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ht="15.75" customHeight="1">
      <c r="A658" s="10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ht="15.75" customHeight="1">
      <c r="A659" s="10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ht="15.75" customHeight="1">
      <c r="A660" s="10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ht="15.75" customHeight="1">
      <c r="A661" s="10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ht="15.75" customHeight="1">
      <c r="A662" s="10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ht="15.75" customHeight="1">
      <c r="A663" s="10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ht="15.75" customHeight="1">
      <c r="A664" s="10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ht="15.75" customHeight="1">
      <c r="A665" s="10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ht="15.75" customHeight="1">
      <c r="A666" s="10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ht="15.75" customHeight="1">
      <c r="A667" s="10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ht="15.75" customHeight="1">
      <c r="A668" s="10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ht="15.75" customHeight="1">
      <c r="A669" s="10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ht="15.75" customHeight="1">
      <c r="A670" s="10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ht="15.75" customHeight="1">
      <c r="A671" s="10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ht="15.75" customHeight="1">
      <c r="A672" s="10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ht="15.75" customHeight="1">
      <c r="A673" s="10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ht="15.75" customHeight="1">
      <c r="A674" s="10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ht="15.75" customHeight="1">
      <c r="A675" s="10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ht="15.75" customHeight="1">
      <c r="A676" s="10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ht="15.75" customHeight="1">
      <c r="A677" s="10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ht="15.75" customHeight="1">
      <c r="A678" s="10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ht="15.75" customHeight="1">
      <c r="A679" s="10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ht="15.75" customHeight="1">
      <c r="A680" s="10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ht="15.75" customHeight="1">
      <c r="A681" s="10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ht="15.75" customHeight="1">
      <c r="A682" s="10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ht="15.75" customHeight="1">
      <c r="A683" s="10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ht="15.75" customHeight="1">
      <c r="A684" s="10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ht="15.75" customHeight="1">
      <c r="A685" s="10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ht="15.75" customHeight="1">
      <c r="A686" s="10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ht="15.75" customHeight="1">
      <c r="A687" s="10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ht="15.75" customHeight="1">
      <c r="A688" s="10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ht="15.75" customHeight="1">
      <c r="A689" s="10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ht="15.75" customHeight="1">
      <c r="A690" s="10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ht="15.75" customHeight="1">
      <c r="A691" s="10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ht="15.75" customHeight="1">
      <c r="A692" s="10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ht="15.75" customHeight="1">
      <c r="A693" s="10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ht="15.75" customHeight="1">
      <c r="A694" s="10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ht="15.75" customHeight="1">
      <c r="A695" s="10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ht="15.75" customHeight="1">
      <c r="A696" s="10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ht="15.75" customHeight="1">
      <c r="A697" s="10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ht="15.75" customHeight="1">
      <c r="A698" s="10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ht="15.75" customHeight="1">
      <c r="A699" s="10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ht="15.75" customHeight="1">
      <c r="A700" s="10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ht="15.75" customHeight="1">
      <c r="A701" s="10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ht="15.75" customHeight="1">
      <c r="A702" s="10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ht="15.75" customHeight="1">
      <c r="A703" s="10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ht="15.75" customHeight="1">
      <c r="A704" s="10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ht="15.75" customHeight="1">
      <c r="A705" s="10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ht="15.75" customHeight="1">
      <c r="A706" s="10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ht="15.75" customHeight="1">
      <c r="A707" s="10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ht="15.75" customHeight="1">
      <c r="A708" s="10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ht="15.75" customHeight="1">
      <c r="A709" s="10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ht="15.75" customHeight="1">
      <c r="A710" s="10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ht="15.75" customHeight="1">
      <c r="A711" s="10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ht="15.75" customHeight="1">
      <c r="A712" s="10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ht="15.75" customHeight="1">
      <c r="A713" s="10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ht="15.75" customHeight="1">
      <c r="A714" s="10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ht="15.75" customHeight="1">
      <c r="A715" s="10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ht="15.75" customHeight="1">
      <c r="A716" s="10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ht="15.75" customHeight="1">
      <c r="A717" s="10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ht="15.75" customHeight="1">
      <c r="A718" s="10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ht="15.75" customHeight="1">
      <c r="A719" s="10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ht="15.75" customHeight="1">
      <c r="A720" s="10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ht="15.75" customHeight="1">
      <c r="A721" s="10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ht="15.75" customHeight="1">
      <c r="A722" s="10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ht="15.75" customHeight="1">
      <c r="A723" s="10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ht="15.75" customHeight="1">
      <c r="A724" s="10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ht="15.75" customHeight="1">
      <c r="A725" s="10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ht="15.75" customHeight="1">
      <c r="A726" s="10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ht="15.75" customHeight="1">
      <c r="A727" s="10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ht="15.75" customHeight="1">
      <c r="A728" s="10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ht="15.75" customHeight="1">
      <c r="A729" s="10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ht="15.75" customHeight="1">
      <c r="A730" s="10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ht="15.75" customHeight="1">
      <c r="A731" s="10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ht="15.75" customHeight="1">
      <c r="A732" s="10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ht="15.75" customHeight="1">
      <c r="A733" s="10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ht="15.75" customHeight="1">
      <c r="A734" s="10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ht="15.75" customHeight="1">
      <c r="A735" s="10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ht="15.75" customHeight="1">
      <c r="A736" s="10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ht="15.75" customHeight="1">
      <c r="A737" s="10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ht="15.75" customHeight="1">
      <c r="A738" s="10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ht="15.75" customHeight="1">
      <c r="A739" s="10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ht="15.75" customHeight="1">
      <c r="A740" s="10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ht="15.75" customHeight="1">
      <c r="A741" s="10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ht="15.75" customHeight="1">
      <c r="A742" s="10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ht="15.75" customHeight="1">
      <c r="A743" s="10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ht="15.75" customHeight="1">
      <c r="A744" s="10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ht="15.75" customHeight="1">
      <c r="A745" s="10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ht="15.75" customHeight="1">
      <c r="A746" s="10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ht="15.75" customHeight="1">
      <c r="A747" s="10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ht="15.75" customHeight="1">
      <c r="A748" s="10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ht="15.75" customHeight="1">
      <c r="A749" s="10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ht="15.75" customHeight="1">
      <c r="A750" s="10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ht="15.75" customHeight="1">
      <c r="A751" s="10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ht="15.75" customHeight="1">
      <c r="A752" s="10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ht="15.75" customHeight="1">
      <c r="A753" s="10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ht="15.75" customHeight="1">
      <c r="A754" s="10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ht="15.75" customHeight="1">
      <c r="A755" s="10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ht="15.75" customHeight="1">
      <c r="A756" s="10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ht="15.75" customHeight="1">
      <c r="A757" s="10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ht="15.75" customHeight="1">
      <c r="A758" s="10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ht="15.75" customHeight="1">
      <c r="A759" s="10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ht="15.75" customHeight="1">
      <c r="A760" s="10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ht="15.75" customHeight="1">
      <c r="A761" s="10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ht="15.75" customHeight="1">
      <c r="A762" s="10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ht="15.75" customHeight="1">
      <c r="A763" s="10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ht="15.75" customHeight="1">
      <c r="A764" s="10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ht="15.75" customHeight="1">
      <c r="A765" s="10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ht="15.75" customHeight="1">
      <c r="A766" s="10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ht="15.75" customHeight="1">
      <c r="A767" s="10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ht="15.75" customHeight="1">
      <c r="A768" s="10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ht="15.75" customHeight="1">
      <c r="A769" s="10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ht="15.75" customHeight="1">
      <c r="A770" s="10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ht="15.75" customHeight="1">
      <c r="A771" s="10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ht="15.75" customHeight="1">
      <c r="A772" s="10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ht="15.75" customHeight="1">
      <c r="A773" s="10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ht="15.75" customHeight="1">
      <c r="A774" s="10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ht="15.75" customHeight="1">
      <c r="A775" s="10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ht="15.75" customHeight="1">
      <c r="A776" s="10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ht="15.75" customHeight="1">
      <c r="A777" s="10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ht="15.75" customHeight="1">
      <c r="A778" s="10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ht="15.75" customHeight="1">
      <c r="A779" s="10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ht="15.75" customHeight="1">
      <c r="A780" s="10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ht="15.75" customHeight="1">
      <c r="A781" s="10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ht="15.75" customHeight="1">
      <c r="A782" s="10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ht="15.75" customHeight="1">
      <c r="A783" s="10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ht="15.75" customHeight="1">
      <c r="A784" s="10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ht="15.75" customHeight="1">
      <c r="A785" s="10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ht="15.75" customHeight="1">
      <c r="A786" s="10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ht="15.75" customHeight="1">
      <c r="A787" s="10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ht="15.75" customHeight="1">
      <c r="A788" s="10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ht="15.75" customHeight="1">
      <c r="A789" s="10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ht="15.75" customHeight="1">
      <c r="A790" s="10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ht="15.75" customHeight="1">
      <c r="A791" s="10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ht="15.75" customHeight="1">
      <c r="A792" s="10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ht="15.75" customHeight="1">
      <c r="A793" s="10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ht="15.75" customHeight="1">
      <c r="A794" s="10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ht="15.75" customHeight="1">
      <c r="A795" s="10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ht="15.75" customHeight="1">
      <c r="A796" s="10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ht="15.75" customHeight="1">
      <c r="A797" s="10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ht="15.75" customHeight="1">
      <c r="A798" s="10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ht="15.75" customHeight="1">
      <c r="A799" s="10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ht="15.75" customHeight="1">
      <c r="A800" s="10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ht="15.75" customHeight="1">
      <c r="A801" s="10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ht="15.75" customHeight="1">
      <c r="A802" s="10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ht="15.75" customHeight="1">
      <c r="A803" s="10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ht="15.75" customHeight="1">
      <c r="A804" s="10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ht="15.75" customHeight="1">
      <c r="A805" s="10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ht="15.75" customHeight="1">
      <c r="A806" s="10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ht="15.75" customHeight="1">
      <c r="A807" s="10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ht="15.75" customHeight="1">
      <c r="A808" s="10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ht="15.75" customHeight="1">
      <c r="A809" s="10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ht="15.75" customHeight="1">
      <c r="A810" s="10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ht="15.75" customHeight="1">
      <c r="A811" s="10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ht="15.75" customHeight="1">
      <c r="A812" s="10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ht="15.75" customHeight="1">
      <c r="A813" s="10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ht="15.75" customHeight="1">
      <c r="A814" s="10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ht="15.75" customHeight="1">
      <c r="A815" s="10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ht="15.75" customHeight="1">
      <c r="A816" s="10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ht="15.75" customHeight="1">
      <c r="A817" s="10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ht="15.75" customHeight="1">
      <c r="A818" s="10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ht="15.75" customHeight="1">
      <c r="A819" s="10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ht="15.75" customHeight="1">
      <c r="A820" s="10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ht="15.75" customHeight="1">
      <c r="A821" s="10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ht="15.75" customHeight="1">
      <c r="A822" s="10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ht="15.75" customHeight="1">
      <c r="A823" s="10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ht="15.75" customHeight="1">
      <c r="A824" s="10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ht="15.75" customHeight="1">
      <c r="A825" s="10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ht="15.75" customHeight="1">
      <c r="A826" s="10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ht="15.75" customHeight="1">
      <c r="A827" s="10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ht="15.75" customHeight="1">
      <c r="A828" s="10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ht="15.75" customHeight="1">
      <c r="A829" s="10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ht="15.75" customHeight="1">
      <c r="A830" s="10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ht="15.75" customHeight="1">
      <c r="A831" s="10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ht="15.75" customHeight="1">
      <c r="A832" s="10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ht="15.75" customHeight="1">
      <c r="A833" s="10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ht="15.75" customHeight="1">
      <c r="A834" s="10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ht="15.75" customHeight="1">
      <c r="A835" s="10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ht="15.75" customHeight="1">
      <c r="A836" s="10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ht="15.75" customHeight="1">
      <c r="A837" s="10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ht="15.75" customHeight="1">
      <c r="A838" s="10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ht="15.75" customHeight="1">
      <c r="A839" s="10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ht="15.75" customHeight="1">
      <c r="A840" s="10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ht="15.75" customHeight="1">
      <c r="A841" s="10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ht="15.75" customHeight="1">
      <c r="A842" s="10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ht="15.75" customHeight="1">
      <c r="A843" s="10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ht="15.75" customHeight="1">
      <c r="A844" s="10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ht="15.75" customHeight="1">
      <c r="A845" s="10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ht="15.75" customHeight="1">
      <c r="A846" s="10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ht="15.75" customHeight="1">
      <c r="A847" s="10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ht="15.75" customHeight="1">
      <c r="A848" s="10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ht="15.75" customHeight="1">
      <c r="A849" s="10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ht="15.75" customHeight="1">
      <c r="A850" s="10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ht="15.75" customHeight="1">
      <c r="A851" s="10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ht="15.75" customHeight="1">
      <c r="A852" s="10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ht="15.75" customHeight="1">
      <c r="A853" s="10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ht="15.75" customHeight="1">
      <c r="A854" s="10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ht="15.75" customHeight="1">
      <c r="A855" s="10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ht="15.75" customHeight="1">
      <c r="A856" s="10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ht="15.75" customHeight="1">
      <c r="A857" s="10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ht="15.75" customHeight="1">
      <c r="A858" s="10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ht="15.75" customHeight="1">
      <c r="A859" s="10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ht="15.75" customHeight="1">
      <c r="A860" s="10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ht="15.75" customHeight="1">
      <c r="A861" s="10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ht="15.75" customHeight="1">
      <c r="A862" s="10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ht="15.75" customHeight="1">
      <c r="A863" s="10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ht="15.75" customHeight="1">
      <c r="A864" s="10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ht="15.75" customHeight="1">
      <c r="A865" s="10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ht="15.75" customHeight="1">
      <c r="A866" s="10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ht="15.75" customHeight="1">
      <c r="A867" s="10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ht="15.75" customHeight="1">
      <c r="A868" s="10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ht="15.75" customHeight="1">
      <c r="A869" s="10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ht="15.75" customHeight="1">
      <c r="A870" s="10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ht="15.75" customHeight="1">
      <c r="A871" s="10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ht="15.75" customHeight="1">
      <c r="A872" s="10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ht="15.75" customHeight="1">
      <c r="A873" s="10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ht="15.75" customHeight="1">
      <c r="A874" s="10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ht="15.75" customHeight="1">
      <c r="A875" s="10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ht="15.75" customHeight="1">
      <c r="A876" s="10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ht="15.75" customHeight="1">
      <c r="A877" s="10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ht="15.75" customHeight="1">
      <c r="A878" s="10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ht="15.75" customHeight="1">
      <c r="A879" s="10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ht="15.75" customHeight="1">
      <c r="A880" s="10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ht="15.75" customHeight="1">
      <c r="A881" s="10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ht="15.75" customHeight="1">
      <c r="A882" s="10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ht="15.75" customHeight="1">
      <c r="A883" s="10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ht="15.75" customHeight="1">
      <c r="A884" s="10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ht="15.75" customHeight="1">
      <c r="A885" s="10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ht="15.75" customHeight="1">
      <c r="A886" s="10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ht="15.75" customHeight="1">
      <c r="A887" s="10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ht="15.75" customHeight="1">
      <c r="A888" s="10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ht="15.75" customHeight="1">
      <c r="A889" s="10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ht="15.75" customHeight="1">
      <c r="A890" s="10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ht="15.75" customHeight="1">
      <c r="A891" s="10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ht="15.75" customHeight="1">
      <c r="A892" s="10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ht="15.75" customHeight="1">
      <c r="A893" s="10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ht="15.75" customHeight="1">
      <c r="A894" s="10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ht="15.75" customHeight="1">
      <c r="A895" s="10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ht="15.75" customHeight="1">
      <c r="A896" s="10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ht="15.75" customHeight="1">
      <c r="A897" s="10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ht="15.75" customHeight="1">
      <c r="A898" s="10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ht="15.75" customHeight="1">
      <c r="A899" s="10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ht="15.75" customHeight="1">
      <c r="A900" s="10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ht="15.75" customHeight="1">
      <c r="A901" s="10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ht="15.75" customHeight="1">
      <c r="A902" s="10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ht="15.75" customHeight="1">
      <c r="A903" s="10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ht="15.75" customHeight="1">
      <c r="A904" s="10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ht="15.75" customHeight="1">
      <c r="A905" s="10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ht="15.75" customHeight="1">
      <c r="A906" s="10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ht="15.75" customHeight="1">
      <c r="A907" s="10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ht="15.75" customHeight="1">
      <c r="A908" s="10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ht="15.75" customHeight="1">
      <c r="A909" s="10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ht="15.75" customHeight="1">
      <c r="A910" s="10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ht="15.75" customHeight="1">
      <c r="A911" s="10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ht="15.75" customHeight="1">
      <c r="A912" s="10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ht="15.75" customHeight="1">
      <c r="A913" s="10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ht="15.75" customHeight="1">
      <c r="A914" s="10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ht="15.75" customHeight="1">
      <c r="A915" s="10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ht="15.75" customHeight="1">
      <c r="A916" s="10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ht="15.75" customHeight="1">
      <c r="A917" s="10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ht="15.75" customHeight="1">
      <c r="A918" s="10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ht="15.75" customHeight="1">
      <c r="A919" s="10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ht="15.75" customHeight="1">
      <c r="A920" s="10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ht="15.75" customHeight="1">
      <c r="A921" s="10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ht="15.75" customHeight="1">
      <c r="A922" s="10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ht="15.75" customHeight="1">
      <c r="A923" s="10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ht="15.75" customHeight="1">
      <c r="A924" s="10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ht="15.75" customHeight="1">
      <c r="A925" s="10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ht="15.75" customHeight="1">
      <c r="A926" s="10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ht="15.75" customHeight="1">
      <c r="A927" s="10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ht="15.75" customHeight="1">
      <c r="A928" s="10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ht="15.75" customHeight="1">
      <c r="A929" s="10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ht="15.75" customHeight="1">
      <c r="A930" s="10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ht="15.75" customHeight="1">
      <c r="A931" s="10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ht="15.75" customHeight="1">
      <c r="A932" s="10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ht="15.75" customHeight="1">
      <c r="A933" s="10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ht="15.75" customHeight="1">
      <c r="A934" s="10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ht="15.75" customHeight="1">
      <c r="A935" s="10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ht="15.75" customHeight="1">
      <c r="A936" s="10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ht="15.75" customHeight="1">
      <c r="A937" s="10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ht="15.75" customHeight="1">
      <c r="A938" s="10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ht="15.75" customHeight="1">
      <c r="A939" s="10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ht="15.75" customHeight="1">
      <c r="A940" s="10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ht="15.75" customHeight="1">
      <c r="A941" s="10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ht="15.75" customHeight="1">
      <c r="A942" s="10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ht="15.75" customHeight="1">
      <c r="A943" s="10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ht="15.75" customHeight="1">
      <c r="A944" s="10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ht="15.75" customHeight="1">
      <c r="A945" s="10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ht="15.75" customHeight="1">
      <c r="A946" s="10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ht="15.75" customHeight="1">
      <c r="A947" s="10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ht="15.75" customHeight="1">
      <c r="A948" s="10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ht="15.75" customHeight="1">
      <c r="A949" s="10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ht="15.75" customHeight="1">
      <c r="A950" s="10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ht="15.75" customHeight="1">
      <c r="A951" s="10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ht="15.75" customHeight="1">
      <c r="A952" s="10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ht="15.75" customHeight="1">
      <c r="A953" s="10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ht="15.75" customHeight="1">
      <c r="A954" s="10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ht="15.75" customHeight="1">
      <c r="A955" s="10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ht="15.75" customHeight="1">
      <c r="A956" s="10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ht="15.75" customHeight="1">
      <c r="A957" s="10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ht="15.75" customHeight="1">
      <c r="A958" s="10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ht="15.75" customHeight="1">
      <c r="A959" s="10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ht="15.75" customHeight="1">
      <c r="A960" s="10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ht="15.75" customHeight="1">
      <c r="A961" s="10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ht="15.75" customHeight="1">
      <c r="A962" s="10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ht="15.75" customHeight="1">
      <c r="A963" s="10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ht="15.75" customHeight="1">
      <c r="A964" s="10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ht="15.75" customHeight="1">
      <c r="A965" s="10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ht="15.75" customHeight="1">
      <c r="A966" s="10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ht="15.75" customHeight="1">
      <c r="A967" s="10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ht="15.75" customHeight="1">
      <c r="A968" s="10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ht="15.75" customHeight="1">
      <c r="A969" s="10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ht="15.75" customHeight="1">
      <c r="A970" s="10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ht="15.75" customHeight="1">
      <c r="A971" s="10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ht="15.75" customHeight="1">
      <c r="A972" s="10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ht="15.75" customHeight="1">
      <c r="A973" s="10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ht="15.75" customHeight="1">
      <c r="A974" s="10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ht="15.75" customHeight="1">
      <c r="A975" s="10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ht="15.75" customHeight="1">
      <c r="A976" s="10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ht="15.75" customHeight="1">
      <c r="A977" s="10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ht="15.75" customHeight="1">
      <c r="A978" s="10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ht="15.75" customHeight="1">
      <c r="A979" s="10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ht="15.75" customHeight="1">
      <c r="A980" s="10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ht="15.75" customHeight="1">
      <c r="A981" s="10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ht="15.75" customHeight="1">
      <c r="A982" s="10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ht="15.75" customHeight="1">
      <c r="A983" s="10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ht="15.75" customHeight="1">
      <c r="A984" s="10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ht="15.75" customHeight="1">
      <c r="A985" s="10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ht="15.75" customHeight="1">
      <c r="A986" s="10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ht="15.75" customHeight="1">
      <c r="A987" s="10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ht="15.75" customHeight="1">
      <c r="A988" s="10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ht="15.75" customHeight="1">
      <c r="A989" s="10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ht="15.75" customHeight="1">
      <c r="A990" s="10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ht="15.75" customHeight="1">
      <c r="A991" s="10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ht="15.75" customHeight="1">
      <c r="A992" s="10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ht="15.75" customHeight="1">
      <c r="A993" s="10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ht="15.75" customHeight="1">
      <c r="A994" s="10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ht="15.75" customHeight="1">
      <c r="A995" s="10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ht="15.75" customHeight="1">
      <c r="A996" s="10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ht="15.75" customHeight="1">
      <c r="A997" s="10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ht="15.75" customHeight="1">
      <c r="A998" s="10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ht="15.75" customHeight="1">
      <c r="A999" s="10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ht="15.75" customHeight="1">
      <c r="A1000" s="10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</sheetData>
  <mergeCells count="20">
    <mergeCell ref="B1:K1"/>
    <mergeCell ref="B4:C4"/>
    <mergeCell ref="F6:G6"/>
    <mergeCell ref="B8:C8"/>
    <mergeCell ref="J10:K10"/>
    <mergeCell ref="B12:C12"/>
    <mergeCell ref="F14:G14"/>
    <mergeCell ref="B28:C28"/>
    <mergeCell ref="B32:C32"/>
    <mergeCell ref="B36:C36"/>
    <mergeCell ref="F36:G36"/>
    <mergeCell ref="F38:G38"/>
    <mergeCell ref="B40:C40"/>
    <mergeCell ref="B16:C16"/>
    <mergeCell ref="N18:O18"/>
    <mergeCell ref="B20:C20"/>
    <mergeCell ref="F22:G22"/>
    <mergeCell ref="B24:C24"/>
    <mergeCell ref="J26:K26"/>
    <mergeCell ref="F30:G30"/>
  </mergeCells>
  <printOptions/>
  <pageMargins bottom="0.75" footer="0.0" header="0.0" left="0.25" right="0.25" top="0.75"/>
  <pageSetup fitToWidth="0"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11.71"/>
    <col customWidth="1" min="3" max="3" width="25.57"/>
    <col customWidth="1" min="4" max="5" width="9.14"/>
    <col customWidth="1" min="6" max="6" width="14.71"/>
    <col customWidth="1" min="7" max="7" width="17.43"/>
    <col customWidth="1" min="8" max="10" width="9.14"/>
    <col customWidth="1" min="11" max="11" width="18.71"/>
    <col customWidth="1" min="12" max="14" width="9.14"/>
    <col customWidth="1" min="15" max="15" width="18.0"/>
    <col customWidth="1" min="16" max="26" width="8.71"/>
  </cols>
  <sheetData>
    <row r="1">
      <c r="A1" s="10"/>
      <c r="B1" s="76" t="s">
        <v>101</v>
      </c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ht="15.0" customHeight="1">
      <c r="A2" s="10"/>
      <c r="B2" s="77"/>
      <c r="C2" s="78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ht="15.0" customHeight="1">
      <c r="A3" s="10"/>
      <c r="B3" s="77"/>
      <c r="C3" s="78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>
      <c r="A4" s="10" t="s">
        <v>97</v>
      </c>
      <c r="B4" s="79" t="str">
        <f t="array" ref="B4">IF(LEFT(A5,1)="-",IF(ISBLANK(INDIRECT(ADDRESS(2^MID(A5,2,1)+2+(MID(A5,3,2)-1)*2^(MID(A5,2,1)+2),MID(A5,2,1)*4,,,A4))),"",IF(INDIRECT(ADDRESS(2^MID(A5,2,1)+2+(MID(A5,3,2)-1)*2^(MID(A5,2,1)+2),MID(A5,2,1)*4,,,A4))&gt;INDIRECT(ADDRESS(2^(1+MID(A5,2,1))+2^MID(A5,2,1)+2+(MID(A5,3,2)-1)*2^(MID(A5,2,1)+2),MID(A5,2,1)*4,,,A4)),INDIRECT(ADDRESS(2^(1+MID(A5,2,1))+2^MID(A5,2,1)+2+(MID(A5,3,2)-1)*2^(MID(A5,2,1)+2),MID(A5,2,1)*4-2,,,A4)),INDIRECT(ADDRESS(2^MID(A5,2,1)+2+(MID(A5,3,2)-1)*2^(MID(A5,2,1)+2),MID(A5,2,1)*4-2,,,A4)))),IF(LEFT(A4,1)="X",IFERROR(INDIRECT(ADDRESS(MATCH(A5,OFFSET(INDIRECT(ADDRESS(1,3,,,A4)),0,0,200,1),0),2,,,A4)),""),IFERROR(INDIRECT(ADDRESS(MATCH(A5,OFFSET(INDIRECT(ADDRESS(3,2,,,A4)),1,6+MAX(OFFSET(INDIRECT(ADDRESS(3,2,,,A4)),0,0,1,20)),2*MAX(OFFSET(INDIRECT(ADDRESS(3,2,,,A4)),0,0,1,20)),1),0)+3,3,,,A4)),"")))</f>
        <v>Сизова, Кузнецова</v>
      </c>
      <c r="C4" s="80"/>
      <c r="D4" s="81">
        <v>13.0</v>
      </c>
      <c r="E4" s="82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ht="15.0" customHeight="1">
      <c r="A5" s="10">
        <v>3.0</v>
      </c>
      <c r="B5" s="77"/>
      <c r="C5" s="78"/>
      <c r="D5" s="77"/>
      <c r="E5" s="83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>
      <c r="A6" s="10"/>
      <c r="B6" s="84" t="s">
        <v>72</v>
      </c>
      <c r="C6" s="61">
        <v>1.0</v>
      </c>
      <c r="D6" s="77"/>
      <c r="E6" s="85"/>
      <c r="F6" s="86" t="str">
        <f>IF(ISBLANK(D4),"",IF(D4&gt;D8,B4,B8))</f>
        <v>Сизова, Кузнецова</v>
      </c>
      <c r="G6" s="80"/>
      <c r="H6" s="81">
        <v>13.0</v>
      </c>
      <c r="I6" s="82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ht="15.0" customHeight="1">
      <c r="A7" s="10"/>
      <c r="B7" s="77"/>
      <c r="C7" s="78"/>
      <c r="D7" s="77"/>
      <c r="E7" s="85"/>
      <c r="F7" s="77"/>
      <c r="G7" s="77"/>
      <c r="H7" s="77"/>
      <c r="I7" s="83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>
      <c r="A8" s="10" t="s">
        <v>98</v>
      </c>
      <c r="B8" s="79" t="str">
        <f t="array" ref="B8">IF(LEFT(A9,1)="-",IF(ISBLANK(INDIRECT(ADDRESS(2^MID(A9,2,1)+2+(MID(A9,3,2)-1)*2^(MID(A9,2,1)+2),MID(A9,2,1)*4,,,A8))),"",IF(INDIRECT(ADDRESS(2^MID(A9,2,1)+2+(MID(A9,3,2)-1)*2^(MID(A9,2,1)+2),MID(A9,2,1)*4,,,A8))&gt;INDIRECT(ADDRESS(2^(1+MID(A9,2,1))+2^MID(A9,2,1)+2+(MID(A9,3,2)-1)*2^(MID(A9,2,1)+2),MID(A9,2,1)*4,,,A8)),INDIRECT(ADDRESS(2^(1+MID(A9,2,1))+2^MID(A9,2,1)+2+(MID(A9,3,2)-1)*2^(MID(A9,2,1)+2),MID(A9,2,1)*4-2,,,A8)),INDIRECT(ADDRESS(2^MID(A9,2,1)+2+(MID(A9,3,2)-1)*2^(MID(A9,2,1)+2),MID(A9,2,1)*4-2,,,A8)))),IF(LEFT(A8,1)="X",IFERROR(INDIRECT(ADDRESS(MATCH(A9,OFFSET(INDIRECT(ADDRESS(1,3,,,A8)),0,0,200,1),0),2,,,A8)),""),IFERROR(INDIRECT(ADDRESS(MATCH(A9,OFFSET(INDIRECT(ADDRESS(3,2,,,A8)),1,6+MAX(OFFSET(INDIRECT(ADDRESS(3,2,,,A8)),0,0,1,20)),2*MAX(OFFSET(INDIRECT(ADDRESS(3,2,,,A8)),0,0,1,20)),1),0)+3,3,,,A8)),"")))</f>
        <v>Савченко, Дубовицкая</v>
      </c>
      <c r="C8" s="80"/>
      <c r="D8" s="81">
        <v>3.0</v>
      </c>
      <c r="E8" s="87"/>
      <c r="F8" s="77"/>
      <c r="G8" s="77"/>
      <c r="H8" s="77"/>
      <c r="I8" s="85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ht="15.0" customHeight="1">
      <c r="A9" s="10">
        <v>4.0</v>
      </c>
      <c r="B9" s="77"/>
      <c r="C9" s="78"/>
      <c r="D9" s="77"/>
      <c r="E9" s="77"/>
      <c r="F9" s="77"/>
      <c r="G9" s="77"/>
      <c r="H9" s="77"/>
      <c r="I9" s="85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>
      <c r="A10" s="10"/>
      <c r="B10" s="77"/>
      <c r="C10" s="78"/>
      <c r="D10" s="77"/>
      <c r="E10" s="77"/>
      <c r="F10" s="77"/>
      <c r="G10" s="84" t="s">
        <v>72</v>
      </c>
      <c r="H10" s="61">
        <v>4.0</v>
      </c>
      <c r="I10" s="85"/>
      <c r="J10" s="86" t="str">
        <f>IF(ISBLANK(H6),"",IF(H6&gt;H14,F6,F14))</f>
        <v>Сизова, Кузнецова</v>
      </c>
      <c r="K10" s="31"/>
      <c r="L10" s="81">
        <v>13.0</v>
      </c>
      <c r="M10" s="8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ht="15.0" customHeight="1">
      <c r="A11" s="10"/>
      <c r="B11" s="77"/>
      <c r="C11" s="78"/>
      <c r="D11" s="77"/>
      <c r="E11" s="77"/>
      <c r="F11" s="77"/>
      <c r="G11" s="77"/>
      <c r="H11" s="77"/>
      <c r="I11" s="85"/>
      <c r="J11" s="77"/>
      <c r="K11" s="77"/>
      <c r="L11" s="77"/>
      <c r="M11" s="83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>
      <c r="A12" s="10" t="s">
        <v>99</v>
      </c>
      <c r="B12" s="79" t="str">
        <f t="array" ref="B12">IF(LEFT(A13,1)="-",IF(ISBLANK(INDIRECT(ADDRESS(2^MID(A13,2,1)+2+(MID(A13,3,2)-1)*2^(MID(A13,2,1)+2),MID(A13,2,1)*4,,,A12))),"",IF(INDIRECT(ADDRESS(2^MID(A13,2,1)+2+(MID(A13,3,2)-1)*2^(MID(A13,2,1)+2),MID(A13,2,1)*4,,,A12))&gt;INDIRECT(ADDRESS(2^(1+MID(A13,2,1))+2^MID(A13,2,1)+2+(MID(A13,3,2)-1)*2^(MID(A13,2,1)+2),MID(A13,2,1)*4,,,A12)),INDIRECT(ADDRESS(2^(1+MID(A13,2,1))+2^MID(A13,2,1)+2+(MID(A13,3,2)-1)*2^(MID(A13,2,1)+2),MID(A13,2,1)*4-2,,,A12)),INDIRECT(ADDRESS(2^MID(A13,2,1)+2+(MID(A13,3,2)-1)*2^(MID(A13,2,1)+2),MID(A13,2,1)*4-2,,,A12)))),IF(LEFT(A12,1)="X",IFERROR(INDIRECT(ADDRESS(MATCH(A13,OFFSET(INDIRECT(ADDRESS(1,3,,,A12)),0,0,200,1),0),2,,,A12)),""),IFERROR(INDIRECT(ADDRESS(MATCH(A13,OFFSET(INDIRECT(ADDRESS(3,2,,,A12)),1,6+MAX(OFFSET(INDIRECT(ADDRESS(3,2,,,A12)),0,0,1,20)),2*MAX(OFFSET(INDIRECT(ADDRESS(3,2,,,A12)),0,0,1,20)),1),0)+3,3,,,A12)),"")))</f>
        <v>Агапова, Тюрина</v>
      </c>
      <c r="C12" s="80"/>
      <c r="D12" s="81">
        <v>7.0</v>
      </c>
      <c r="E12" s="82"/>
      <c r="F12" s="77"/>
      <c r="G12" s="77"/>
      <c r="H12" s="77"/>
      <c r="I12" s="85"/>
      <c r="J12" s="77"/>
      <c r="K12" s="77"/>
      <c r="L12" s="77"/>
      <c r="M12" s="85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ht="15.0" customHeight="1">
      <c r="A13" s="10">
        <v>3.0</v>
      </c>
      <c r="B13" s="77"/>
      <c r="C13" s="78"/>
      <c r="D13" s="77"/>
      <c r="E13" s="83"/>
      <c r="F13" s="77"/>
      <c r="G13" s="77"/>
      <c r="H13" s="77"/>
      <c r="I13" s="85"/>
      <c r="J13" s="77"/>
      <c r="K13" s="77"/>
      <c r="L13" s="77"/>
      <c r="M13" s="85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>
      <c r="A14" s="10"/>
      <c r="B14" s="84" t="s">
        <v>72</v>
      </c>
      <c r="C14" s="61">
        <v>3.0</v>
      </c>
      <c r="D14" s="77"/>
      <c r="E14" s="85"/>
      <c r="F14" s="86" t="str">
        <f>IF(ISBLANK(D12),"",IF(D12&gt;D16,B12,B16))</f>
        <v>Лукьянова, Корсакова</v>
      </c>
      <c r="G14" s="80"/>
      <c r="H14" s="81">
        <v>0.0</v>
      </c>
      <c r="I14" s="87"/>
      <c r="J14" s="77"/>
      <c r="K14" s="77"/>
      <c r="L14" s="77"/>
      <c r="M14" s="85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ht="15.0" customHeight="1">
      <c r="A15" s="10"/>
      <c r="B15" s="77"/>
      <c r="C15" s="77"/>
      <c r="D15" s="77"/>
      <c r="E15" s="85"/>
      <c r="F15" s="77"/>
      <c r="G15" s="77"/>
      <c r="H15" s="77"/>
      <c r="I15" s="77"/>
      <c r="J15" s="77"/>
      <c r="K15" s="77"/>
      <c r="L15" s="77"/>
      <c r="M15" s="85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>
      <c r="A16" s="10" t="s">
        <v>100</v>
      </c>
      <c r="B16" s="79" t="str">
        <f t="array" ref="B16">IF(LEFT(A17,1)="-",IF(ISBLANK(INDIRECT(ADDRESS(2^MID(A17,2,1)+2+(MID(A17,3,2)-1)*2^(MID(A17,2,1)+2),MID(A17,2,1)*4,,,A16))),"",IF(INDIRECT(ADDRESS(2^MID(A17,2,1)+2+(MID(A17,3,2)-1)*2^(MID(A17,2,1)+2),MID(A17,2,1)*4,,,A16))&gt;INDIRECT(ADDRESS(2^(1+MID(A17,2,1))+2^MID(A17,2,1)+2+(MID(A17,3,2)-1)*2^(MID(A17,2,1)+2),MID(A17,2,1)*4,,,A16)),INDIRECT(ADDRESS(2^(1+MID(A17,2,1))+2^MID(A17,2,1)+2+(MID(A17,3,2)-1)*2^(MID(A17,2,1)+2),MID(A17,2,1)*4-2,,,A16)),INDIRECT(ADDRESS(2^MID(A17,2,1)+2+(MID(A17,3,2)-1)*2^(MID(A17,2,1)+2),MID(A17,2,1)*4-2,,,A16)))),IF(LEFT(A16,1)="X",IFERROR(INDIRECT(ADDRESS(MATCH(A17,OFFSET(INDIRECT(ADDRESS(1,3,,,A16)),0,0,200,1),0),2,,,A16)),""),IFERROR(INDIRECT(ADDRESS(MATCH(A17,OFFSET(INDIRECT(ADDRESS(3,2,,,A16)),1,6+MAX(OFFSET(INDIRECT(ADDRESS(3,2,,,A16)),0,0,1,20)),2*MAX(OFFSET(INDIRECT(ADDRESS(3,2,,,A16)),0,0,1,20)),1),0)+3,3,,,A16)),"")))</f>
        <v>Лукьянова, Корсакова</v>
      </c>
      <c r="C16" s="80"/>
      <c r="D16" s="81">
        <v>10.0</v>
      </c>
      <c r="E16" s="87"/>
      <c r="F16" s="77"/>
      <c r="G16" s="77"/>
      <c r="H16" s="77"/>
      <c r="I16" s="77"/>
      <c r="J16" s="77"/>
      <c r="K16" s="77"/>
      <c r="L16" s="77"/>
      <c r="M16" s="85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ht="15.0" customHeight="1">
      <c r="A17" s="10">
        <v>4.0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85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>
      <c r="A18" s="10"/>
      <c r="B18" s="84"/>
      <c r="C18" s="77"/>
      <c r="D18" s="77"/>
      <c r="E18" s="77"/>
      <c r="F18" s="77"/>
      <c r="G18" s="77"/>
      <c r="H18" s="77"/>
      <c r="I18" s="77"/>
      <c r="J18" s="77"/>
      <c r="K18" s="84" t="s">
        <v>72</v>
      </c>
      <c r="L18" s="61">
        <v>4.0</v>
      </c>
      <c r="M18" s="85"/>
      <c r="N18" s="86" t="str">
        <f>IF(ISBLANK(L10),"",IF(L10&gt;L26,J10,J26))</f>
        <v>Сизова, Кузнецова</v>
      </c>
      <c r="O18" s="31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ht="15.0" customHeight="1">
      <c r="A19" s="10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85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>
      <c r="A20" s="10" t="s">
        <v>97</v>
      </c>
      <c r="B20" s="79" t="str">
        <f t="array" ref="B20">IF(LEFT(A21,1)="-",IF(ISBLANK(INDIRECT(ADDRESS(2^MID(A21,2,1)+2+(MID(A21,3,2)-1)*2^(MID(A21,2,1)+2),MID(A21,2,1)*4,,,A20))),"",IF(INDIRECT(ADDRESS(2^MID(A21,2,1)+2+(MID(A21,3,2)-1)*2^(MID(A21,2,1)+2),MID(A21,2,1)*4,,,A20))&gt;INDIRECT(ADDRESS(2^(1+MID(A21,2,1))+2^MID(A21,2,1)+2+(MID(A21,3,2)-1)*2^(MID(A21,2,1)+2),MID(A21,2,1)*4,,,A20)),INDIRECT(ADDRESS(2^(1+MID(A21,2,1))+2^MID(A21,2,1)+2+(MID(A21,3,2)-1)*2^(MID(A21,2,1)+2),MID(A21,2,1)*4-2,,,A20)),INDIRECT(ADDRESS(2^MID(A21,2,1)+2+(MID(A21,3,2)-1)*2^(MID(A21,2,1)+2),MID(A21,2,1)*4-2,,,A20)))),IF(LEFT(A20,1)="X",IFERROR(INDIRECT(ADDRESS(MATCH(A21,OFFSET(INDIRECT(ADDRESS(1,3,,,A20)),0,0,200,1),0),2,,,A20)),""),IFERROR(INDIRECT(ADDRESS(MATCH(A21,OFFSET(INDIRECT(ADDRESS(3,2,,,A20)),1,6+MAX(OFFSET(INDIRECT(ADDRESS(3,2,,,A20)),0,0,1,20)),2*MAX(OFFSET(INDIRECT(ADDRESS(3,2,,,A20)),0,0,1,20)),1),0)+3,3,,,A20)),"")))</f>
        <v>Мирошниченко, Петрушко</v>
      </c>
      <c r="C20" s="80"/>
      <c r="D20" s="81">
        <v>2.0</v>
      </c>
      <c r="E20" s="82"/>
      <c r="F20" s="77"/>
      <c r="G20" s="77"/>
      <c r="H20" s="77"/>
      <c r="I20" s="77"/>
      <c r="J20" s="77"/>
      <c r="K20" s="77"/>
      <c r="L20" s="77"/>
      <c r="M20" s="85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ht="15.0" customHeight="1">
      <c r="A21" s="10">
        <v>4.0</v>
      </c>
      <c r="B21" s="77"/>
      <c r="C21" s="77"/>
      <c r="D21" s="77"/>
      <c r="E21" s="83"/>
      <c r="F21" s="77"/>
      <c r="G21" s="77"/>
      <c r="H21" s="77"/>
      <c r="I21" s="77"/>
      <c r="J21" s="77"/>
      <c r="K21" s="77"/>
      <c r="L21" s="77"/>
      <c r="M21" s="85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ht="15.75" customHeight="1">
      <c r="A22" s="10"/>
      <c r="B22" s="84" t="s">
        <v>72</v>
      </c>
      <c r="C22" s="61">
        <v>4.0</v>
      </c>
      <c r="D22" s="77"/>
      <c r="E22" s="85"/>
      <c r="F22" s="86" t="str">
        <f>IF(ISBLANK(D20),"",IF(D20&gt;D24,B20,B24))</f>
        <v>Мельник, Трушина</v>
      </c>
      <c r="G22" s="80"/>
      <c r="H22" s="81">
        <v>1.0</v>
      </c>
      <c r="I22" s="82"/>
      <c r="J22" s="77"/>
      <c r="K22" s="77"/>
      <c r="L22" s="77"/>
      <c r="M22" s="85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ht="15.0" customHeight="1">
      <c r="A23" s="10"/>
      <c r="B23" s="77"/>
      <c r="C23" s="77"/>
      <c r="D23" s="77"/>
      <c r="E23" s="85"/>
      <c r="F23" s="77"/>
      <c r="G23" s="77"/>
      <c r="H23" s="77"/>
      <c r="I23" s="83"/>
      <c r="J23" s="77"/>
      <c r="K23" s="77"/>
      <c r="L23" s="77"/>
      <c r="M23" s="85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ht="15.75" customHeight="1">
      <c r="A24" s="10" t="s">
        <v>100</v>
      </c>
      <c r="B24" s="79" t="str">
        <f t="array" ref="B24">IF(LEFT(A25,1)="-",IF(ISBLANK(INDIRECT(ADDRESS(2^MID(A25,2,1)+2+(MID(A25,3,2)-1)*2^(MID(A25,2,1)+2),MID(A25,2,1)*4,,,A24))),"",IF(INDIRECT(ADDRESS(2^MID(A25,2,1)+2+(MID(A25,3,2)-1)*2^(MID(A25,2,1)+2),MID(A25,2,1)*4,,,A24))&gt;INDIRECT(ADDRESS(2^(1+MID(A25,2,1))+2^MID(A25,2,1)+2+(MID(A25,3,2)-1)*2^(MID(A25,2,1)+2),MID(A25,2,1)*4,,,A24)),INDIRECT(ADDRESS(2^(1+MID(A25,2,1))+2^MID(A25,2,1)+2+(MID(A25,3,2)-1)*2^(MID(A25,2,1)+2),MID(A25,2,1)*4-2,,,A24)),INDIRECT(ADDRESS(2^MID(A25,2,1)+2+(MID(A25,3,2)-1)*2^(MID(A25,2,1)+2),MID(A25,2,1)*4-2,,,A24)))),IF(LEFT(A24,1)="X",IFERROR(INDIRECT(ADDRESS(MATCH(A25,OFFSET(INDIRECT(ADDRESS(1,3,,,A24)),0,0,200,1),0),2,,,A24)),""),IFERROR(INDIRECT(ADDRESS(MATCH(A25,OFFSET(INDIRECT(ADDRESS(3,2,,,A24)),1,6+MAX(OFFSET(INDIRECT(ADDRESS(3,2,,,A24)),0,0,1,20)),2*MAX(OFFSET(INDIRECT(ADDRESS(3,2,,,A24)),0,0,1,20)),1),0)+3,3,,,A24)),"")))</f>
        <v>Мельник, Трушина</v>
      </c>
      <c r="C24" s="80"/>
      <c r="D24" s="81">
        <v>13.0</v>
      </c>
      <c r="E24" s="87"/>
      <c r="F24" s="77"/>
      <c r="G24" s="77"/>
      <c r="H24" s="77"/>
      <c r="I24" s="85"/>
      <c r="J24" s="77"/>
      <c r="K24" s="77"/>
      <c r="L24" s="77"/>
      <c r="M24" s="85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ht="15.0" customHeight="1">
      <c r="A25" s="10">
        <v>3.0</v>
      </c>
      <c r="B25" s="77"/>
      <c r="C25" s="77"/>
      <c r="D25" s="77"/>
      <c r="E25" s="77"/>
      <c r="F25" s="77"/>
      <c r="G25" s="77"/>
      <c r="H25" s="77"/>
      <c r="I25" s="85"/>
      <c r="J25" s="77"/>
      <c r="K25" s="77"/>
      <c r="L25" s="77"/>
      <c r="M25" s="85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ht="15.75" customHeight="1">
      <c r="A26" s="10"/>
      <c r="B26" s="77"/>
      <c r="C26" s="77"/>
      <c r="D26" s="77"/>
      <c r="E26" s="77"/>
      <c r="F26" s="77"/>
      <c r="G26" s="84" t="s">
        <v>72</v>
      </c>
      <c r="H26" s="61">
        <v>6.0</v>
      </c>
      <c r="I26" s="85"/>
      <c r="J26" s="86" t="str">
        <f>IF(ISBLANK(H22),"",IF(H22&gt;H30,F22,F30))</f>
        <v>Чекмарева, Алиева</v>
      </c>
      <c r="K26" s="80"/>
      <c r="L26" s="81">
        <v>8.0</v>
      </c>
      <c r="M26" s="8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ht="15.0" customHeight="1">
      <c r="A27" s="10"/>
      <c r="B27" s="77"/>
      <c r="C27" s="77"/>
      <c r="D27" s="77"/>
      <c r="E27" s="77"/>
      <c r="F27" s="77"/>
      <c r="G27" s="77"/>
      <c r="H27" s="77"/>
      <c r="I27" s="85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ht="15.75" customHeight="1">
      <c r="A28" s="10" t="s">
        <v>98</v>
      </c>
      <c r="B28" s="79" t="str">
        <f t="array" ref="B28">IF(LEFT(A29,1)="-",IF(ISBLANK(INDIRECT(ADDRESS(2^MID(A29,2,1)+2+(MID(A29,3,2)-1)*2^(MID(A29,2,1)+2),MID(A29,2,1)*4,,,A28))),"",IF(INDIRECT(ADDRESS(2^MID(A29,2,1)+2+(MID(A29,3,2)-1)*2^(MID(A29,2,1)+2),MID(A29,2,1)*4,,,A28))&gt;INDIRECT(ADDRESS(2^(1+MID(A29,2,1))+2^MID(A29,2,1)+2+(MID(A29,3,2)-1)*2^(MID(A29,2,1)+2),MID(A29,2,1)*4,,,A28)),INDIRECT(ADDRESS(2^(1+MID(A29,2,1))+2^MID(A29,2,1)+2+(MID(A29,3,2)-1)*2^(MID(A29,2,1)+2),MID(A29,2,1)*4-2,,,A28)),INDIRECT(ADDRESS(2^MID(A29,2,1)+2+(MID(A29,3,2)-1)*2^(MID(A29,2,1)+2),MID(A29,2,1)*4-2,,,A28)))),IF(LEFT(A28,1)="X",IFERROR(INDIRECT(ADDRESS(MATCH(A29,OFFSET(INDIRECT(ADDRESS(1,3,,,A28)),0,0,200,1),0),2,,,A28)),""),IFERROR(INDIRECT(ADDRESS(MATCH(A29,OFFSET(INDIRECT(ADDRESS(3,2,,,A28)),1,6+MAX(OFFSET(INDIRECT(ADDRESS(3,2,,,A28)),0,0,1,20)),2*MAX(OFFSET(INDIRECT(ADDRESS(3,2,,,A28)),0,0,1,20)),1),0)+3,3,,,A28)),"")))</f>
        <v>Чекмарева, Алиева</v>
      </c>
      <c r="C28" s="80"/>
      <c r="D28" s="81">
        <v>13.0</v>
      </c>
      <c r="E28" s="82"/>
      <c r="F28" s="77"/>
      <c r="G28" s="77"/>
      <c r="H28" s="77"/>
      <c r="I28" s="85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ht="15.0" customHeight="1">
      <c r="A29" s="10">
        <v>3.0</v>
      </c>
      <c r="B29" s="77"/>
      <c r="C29" s="77"/>
      <c r="D29" s="77"/>
      <c r="E29" s="83"/>
      <c r="F29" s="77"/>
      <c r="G29" s="77"/>
      <c r="H29" s="77"/>
      <c r="I29" s="85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ht="15.75" customHeight="1">
      <c r="A30" s="10"/>
      <c r="B30" s="84" t="s">
        <v>72</v>
      </c>
      <c r="C30" s="61">
        <v>6.0</v>
      </c>
      <c r="D30" s="77"/>
      <c r="E30" s="85"/>
      <c r="F30" s="86" t="str">
        <f>IF(ISBLANK(D28),"",IF(D28&gt;D32,B28,B32))</f>
        <v>Чекмарева, Алиева</v>
      </c>
      <c r="G30" s="80"/>
      <c r="H30" s="81">
        <v>13.0</v>
      </c>
      <c r="I30" s="8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ht="15.0" customHeight="1">
      <c r="A31" s="10"/>
      <c r="B31" s="77"/>
      <c r="C31" s="77"/>
      <c r="D31" s="77"/>
      <c r="E31" s="85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ht="15.75" customHeight="1">
      <c r="A32" s="10" t="s">
        <v>99</v>
      </c>
      <c r="B32" s="79" t="str">
        <f t="array" ref="B32">IF(LEFT(A33,1)="-",IF(ISBLANK(INDIRECT(ADDRESS(2^MID(A33,2,1)+2+(MID(A33,3,2)-1)*2^(MID(A33,2,1)+2),MID(A33,2,1)*4,,,A32))),"",IF(INDIRECT(ADDRESS(2^MID(A33,2,1)+2+(MID(A33,3,2)-1)*2^(MID(A33,2,1)+2),MID(A33,2,1)*4,,,A32))&gt;INDIRECT(ADDRESS(2^(1+MID(A33,2,1))+2^MID(A33,2,1)+2+(MID(A33,3,2)-1)*2^(MID(A33,2,1)+2),MID(A33,2,1)*4,,,A32)),INDIRECT(ADDRESS(2^(1+MID(A33,2,1))+2^MID(A33,2,1)+2+(MID(A33,3,2)-1)*2^(MID(A33,2,1)+2),MID(A33,2,1)*4-2,,,A32)),INDIRECT(ADDRESS(2^MID(A33,2,1)+2+(MID(A33,3,2)-1)*2^(MID(A33,2,1)+2),MID(A33,2,1)*4-2,,,A32)))),IF(LEFT(A32,1)="X",IFERROR(INDIRECT(ADDRESS(MATCH(A33,OFFSET(INDIRECT(ADDRESS(1,3,,,A32)),0,0,200,1),0),2,,,A32)),""),IFERROR(INDIRECT(ADDRESS(MATCH(A33,OFFSET(INDIRECT(ADDRESS(3,2,,,A32)),1,6+MAX(OFFSET(INDIRECT(ADDRESS(3,2,,,A32)),0,0,1,20)),2*MAX(OFFSET(INDIRECT(ADDRESS(3,2,,,A32)),0,0,1,20)),1),0)+3,3,,,A32)),"")))</f>
        <v>Павлова, Бублик</v>
      </c>
      <c r="C32" s="80"/>
      <c r="D32" s="81">
        <v>7.0</v>
      </c>
      <c r="E32" s="8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ht="15.75" customHeight="1">
      <c r="A33" s="10">
        <v>4.0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ht="15.75" customHeight="1">
      <c r="A34" s="10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ht="15.75" customHeight="1">
      <c r="A35" s="10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ht="15.75" customHeight="1">
      <c r="A36" s="10"/>
      <c r="B36" s="79" t="str">
        <f>IF(ISBLANK(H6),"",IF(H6&gt;H14,F14,F6))</f>
        <v>Лукьянова, Корсакова</v>
      </c>
      <c r="C36" s="80"/>
      <c r="D36" s="81">
        <v>11.0</v>
      </c>
      <c r="E36" s="82"/>
      <c r="F36" s="10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ht="15.0" customHeight="1">
      <c r="A37" s="10"/>
      <c r="B37" s="77"/>
      <c r="C37" s="77"/>
      <c r="D37" s="77"/>
      <c r="E37" s="83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ht="15.75" customHeight="1">
      <c r="A38" s="10"/>
      <c r="B38" s="77"/>
      <c r="C38" s="84" t="s">
        <v>72</v>
      </c>
      <c r="D38" s="61">
        <v>6.0</v>
      </c>
      <c r="E38" s="85"/>
      <c r="F38" s="86" t="str">
        <f>IF(ISBLANK(D36),"",IF(D36&gt;D40,B36,B40))</f>
        <v>Мельник, Трушина</v>
      </c>
      <c r="G38" s="31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ht="15.0" customHeight="1">
      <c r="A39" s="10"/>
      <c r="B39" s="77"/>
      <c r="C39" s="77"/>
      <c r="D39" s="77"/>
      <c r="E39" s="85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ht="15.75" customHeight="1">
      <c r="A40" s="10"/>
      <c r="B40" s="79" t="str">
        <f>IF(ISBLANK(H22),"",IF(H22&gt;H30,F30,F22))</f>
        <v>Мельник, Трушина</v>
      </c>
      <c r="C40" s="80"/>
      <c r="D40" s="81">
        <v>12.0</v>
      </c>
      <c r="E40" s="8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ht="15.75" customHeight="1">
      <c r="A41" s="10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ht="15.75" customHeight="1">
      <c r="A42" s="10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ht="15.75" customHeight="1">
      <c r="A43" s="10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ht="15.75" customHeight="1">
      <c r="A44" s="10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ht="15.75" customHeight="1">
      <c r="A45" s="10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ht="15.75" customHeight="1">
      <c r="A46" s="10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ht="15.75" customHeight="1">
      <c r="A47" s="10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ht="15.75" customHeight="1">
      <c r="A48" s="10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ht="15.75" customHeight="1">
      <c r="A49" s="10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ht="15.75" customHeight="1">
      <c r="A50" s="10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ht="15.75" customHeight="1">
      <c r="A51" s="10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ht="15.75" customHeight="1">
      <c r="A52" s="10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ht="15.75" customHeight="1">
      <c r="A53" s="10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ht="15.75" customHeight="1">
      <c r="A54" s="10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ht="15.75" customHeight="1">
      <c r="A55" s="10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ht="15.75" customHeight="1">
      <c r="A56" s="10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ht="15.75" customHeight="1">
      <c r="A57" s="10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ht="15.75" customHeight="1">
      <c r="A58" s="10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ht="15.75" customHeight="1">
      <c r="A59" s="10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ht="15.75" customHeight="1">
      <c r="A60" s="10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ht="15.75" customHeight="1">
      <c r="A61" s="10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ht="15.75" customHeight="1">
      <c r="A62" s="10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ht="15.75" customHeight="1">
      <c r="A63" s="10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ht="15.75" customHeight="1">
      <c r="A64" s="10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ht="15.75" customHeight="1">
      <c r="A65" s="10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ht="15.75" customHeight="1">
      <c r="A66" s="10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ht="15.75" customHeight="1">
      <c r="A67" s="10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ht="15.75" customHeight="1">
      <c r="A68" s="10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ht="15.75" customHeight="1">
      <c r="A69" s="10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ht="15.75" customHeight="1">
      <c r="A70" s="10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ht="15.75" customHeight="1">
      <c r="A71" s="10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ht="15.75" customHeight="1">
      <c r="A72" s="10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ht="15.75" customHeight="1">
      <c r="A73" s="10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ht="15.75" customHeight="1">
      <c r="A74" s="10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ht="15.75" customHeight="1">
      <c r="A75" s="10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ht="15.75" customHeight="1">
      <c r="A76" s="10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ht="15.75" customHeight="1">
      <c r="A77" s="10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ht="15.75" customHeight="1">
      <c r="A78" s="10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ht="15.75" customHeight="1">
      <c r="A79" s="10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ht="15.75" customHeight="1">
      <c r="A80" s="10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ht="15.75" customHeight="1">
      <c r="A81" s="10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ht="15.75" customHeight="1">
      <c r="A82" s="10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ht="15.75" customHeight="1">
      <c r="A83" s="10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ht="15.75" customHeight="1">
      <c r="A84" s="10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ht="15.75" customHeight="1">
      <c r="A85" s="10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ht="15.75" customHeight="1">
      <c r="A86" s="10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ht="15.75" customHeight="1">
      <c r="A87" s="10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ht="15.75" customHeight="1">
      <c r="A88" s="10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ht="15.75" customHeight="1">
      <c r="A89" s="10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ht="15.75" customHeight="1">
      <c r="A90" s="10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ht="15.75" customHeight="1">
      <c r="A91" s="10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ht="15.75" customHeight="1">
      <c r="A92" s="10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ht="15.75" customHeight="1">
      <c r="A93" s="10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ht="15.75" customHeight="1">
      <c r="A94" s="10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ht="15.75" customHeight="1">
      <c r="A95" s="10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ht="15.75" customHeight="1">
      <c r="A96" s="10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ht="15.75" customHeight="1">
      <c r="A97" s="10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ht="15.75" customHeight="1">
      <c r="A98" s="10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ht="15.75" customHeight="1">
      <c r="A99" s="10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ht="15.75" customHeight="1">
      <c r="A100" s="10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ht="15.75" customHeight="1">
      <c r="A101" s="10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ht="15.75" customHeight="1">
      <c r="A102" s="10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ht="15.75" customHeight="1">
      <c r="A103" s="10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ht="15.75" customHeight="1">
      <c r="A104" s="10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ht="15.75" customHeight="1">
      <c r="A105" s="10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ht="15.75" customHeight="1">
      <c r="A106" s="10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ht="15.75" customHeight="1">
      <c r="A107" s="10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ht="15.75" customHeight="1">
      <c r="A108" s="10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ht="15.75" customHeight="1">
      <c r="A109" s="10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ht="15.75" customHeight="1">
      <c r="A110" s="10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ht="15.75" customHeight="1">
      <c r="A111" s="10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ht="15.75" customHeight="1">
      <c r="A112" s="10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ht="15.75" customHeight="1">
      <c r="A113" s="10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ht="15.75" customHeight="1">
      <c r="A114" s="10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ht="15.75" customHeight="1">
      <c r="A115" s="10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ht="15.75" customHeight="1">
      <c r="A116" s="10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ht="15.75" customHeight="1">
      <c r="A117" s="10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ht="15.75" customHeight="1">
      <c r="A118" s="10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ht="15.75" customHeight="1">
      <c r="A119" s="10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ht="15.75" customHeight="1">
      <c r="A120" s="10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ht="15.75" customHeight="1">
      <c r="A121" s="10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ht="15.75" customHeight="1">
      <c r="A122" s="10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ht="15.75" customHeight="1">
      <c r="A123" s="10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ht="15.75" customHeight="1">
      <c r="A124" s="10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ht="15.75" customHeight="1">
      <c r="A125" s="10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ht="15.75" customHeight="1">
      <c r="A126" s="10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ht="15.75" customHeight="1">
      <c r="A127" s="10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ht="15.75" customHeight="1">
      <c r="A128" s="10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ht="15.75" customHeight="1">
      <c r="A129" s="10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ht="15.75" customHeight="1">
      <c r="A130" s="10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ht="15.75" customHeight="1">
      <c r="A131" s="10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ht="15.75" customHeight="1">
      <c r="A132" s="10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ht="15.75" customHeight="1">
      <c r="A133" s="10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ht="15.75" customHeight="1">
      <c r="A134" s="10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ht="15.75" customHeight="1">
      <c r="A135" s="10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ht="15.75" customHeight="1">
      <c r="A136" s="10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ht="15.75" customHeight="1">
      <c r="A137" s="10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ht="15.75" customHeight="1">
      <c r="A138" s="10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ht="15.75" customHeight="1">
      <c r="A139" s="10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ht="15.75" customHeight="1">
      <c r="A140" s="10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ht="15.75" customHeight="1">
      <c r="A141" s="10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ht="15.75" customHeight="1">
      <c r="A142" s="10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ht="15.75" customHeight="1">
      <c r="A143" s="10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ht="15.75" customHeight="1">
      <c r="A144" s="10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ht="15.75" customHeight="1">
      <c r="A145" s="10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ht="15.75" customHeight="1">
      <c r="A146" s="10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ht="15.75" customHeight="1">
      <c r="A147" s="10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ht="15.75" customHeight="1">
      <c r="A148" s="10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ht="15.75" customHeight="1">
      <c r="A149" s="10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ht="15.75" customHeight="1">
      <c r="A150" s="10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ht="15.75" customHeight="1">
      <c r="A151" s="10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ht="15.75" customHeight="1">
      <c r="A152" s="10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ht="15.75" customHeight="1">
      <c r="A153" s="10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ht="15.75" customHeight="1">
      <c r="A154" s="10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ht="15.75" customHeight="1">
      <c r="A155" s="10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ht="15.75" customHeight="1">
      <c r="A156" s="10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ht="15.75" customHeight="1">
      <c r="A157" s="10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ht="15.75" customHeight="1">
      <c r="A158" s="10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ht="15.75" customHeight="1">
      <c r="A159" s="10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ht="15.75" customHeight="1">
      <c r="A160" s="10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ht="15.75" customHeight="1">
      <c r="A161" s="10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ht="15.75" customHeight="1">
      <c r="A162" s="10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ht="15.75" customHeight="1">
      <c r="A163" s="10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ht="15.75" customHeight="1">
      <c r="A164" s="10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ht="15.75" customHeight="1">
      <c r="A165" s="10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ht="15.75" customHeight="1">
      <c r="A166" s="10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ht="15.75" customHeight="1">
      <c r="A167" s="10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ht="15.75" customHeight="1">
      <c r="A168" s="10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ht="15.75" customHeight="1">
      <c r="A169" s="10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ht="15.75" customHeight="1">
      <c r="A170" s="10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ht="15.75" customHeight="1">
      <c r="A171" s="10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ht="15.75" customHeight="1">
      <c r="A172" s="10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ht="15.75" customHeight="1">
      <c r="A173" s="10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ht="15.75" customHeight="1">
      <c r="A174" s="10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ht="15.75" customHeight="1">
      <c r="A175" s="10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ht="15.75" customHeight="1">
      <c r="A176" s="10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ht="15.75" customHeight="1">
      <c r="A177" s="10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ht="15.75" customHeight="1">
      <c r="A178" s="10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ht="15.75" customHeight="1">
      <c r="A179" s="10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ht="15.75" customHeight="1">
      <c r="A180" s="10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ht="15.75" customHeight="1">
      <c r="A181" s="10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ht="15.75" customHeight="1">
      <c r="A182" s="10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ht="15.75" customHeight="1">
      <c r="A183" s="10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ht="15.75" customHeight="1">
      <c r="A184" s="10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ht="15.75" customHeight="1">
      <c r="A185" s="10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ht="15.75" customHeight="1">
      <c r="A186" s="10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ht="15.75" customHeight="1">
      <c r="A187" s="10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ht="15.75" customHeight="1">
      <c r="A188" s="10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ht="15.75" customHeight="1">
      <c r="A189" s="10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ht="15.75" customHeight="1">
      <c r="A190" s="10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ht="15.75" customHeight="1">
      <c r="A191" s="10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ht="15.75" customHeight="1">
      <c r="A192" s="10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ht="15.75" customHeight="1">
      <c r="A193" s="10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ht="15.75" customHeight="1">
      <c r="A194" s="10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ht="15.75" customHeight="1">
      <c r="A195" s="10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ht="15.75" customHeight="1">
      <c r="A196" s="10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ht="15.75" customHeight="1">
      <c r="A197" s="10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ht="15.75" customHeight="1">
      <c r="A198" s="10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ht="15.75" customHeight="1">
      <c r="A199" s="10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ht="15.75" customHeight="1">
      <c r="A200" s="10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ht="15.75" customHeight="1">
      <c r="A201" s="10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ht="15.75" customHeight="1">
      <c r="A202" s="10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ht="15.75" customHeight="1">
      <c r="A203" s="10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ht="15.75" customHeight="1">
      <c r="A204" s="10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ht="15.75" customHeight="1">
      <c r="A205" s="10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ht="15.75" customHeight="1">
      <c r="A206" s="10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ht="15.75" customHeight="1">
      <c r="A207" s="10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ht="15.75" customHeight="1">
      <c r="A208" s="10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ht="15.75" customHeight="1">
      <c r="A209" s="10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ht="15.75" customHeight="1">
      <c r="A210" s="10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ht="15.75" customHeight="1">
      <c r="A211" s="10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ht="15.75" customHeight="1">
      <c r="A212" s="10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ht="15.75" customHeight="1">
      <c r="A213" s="10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ht="15.75" customHeight="1">
      <c r="A214" s="10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ht="15.75" customHeight="1">
      <c r="A215" s="10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ht="15.75" customHeight="1">
      <c r="A216" s="10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ht="15.75" customHeight="1">
      <c r="A217" s="10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ht="15.75" customHeight="1">
      <c r="A218" s="10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ht="15.75" customHeight="1">
      <c r="A219" s="10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ht="15.75" customHeight="1">
      <c r="A220" s="10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ht="15.75" customHeight="1">
      <c r="A221" s="10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ht="15.75" customHeight="1">
      <c r="A222" s="10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ht="15.75" customHeight="1">
      <c r="A223" s="10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ht="15.75" customHeight="1">
      <c r="A224" s="10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ht="15.75" customHeight="1">
      <c r="A225" s="10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ht="15.75" customHeight="1">
      <c r="A226" s="10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ht="15.75" customHeight="1">
      <c r="A227" s="10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ht="15.75" customHeight="1">
      <c r="A228" s="10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ht="15.75" customHeight="1">
      <c r="A229" s="10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ht="15.75" customHeight="1">
      <c r="A230" s="10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ht="15.75" customHeight="1">
      <c r="A231" s="10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ht="15.75" customHeight="1">
      <c r="A232" s="10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ht="15.75" customHeight="1">
      <c r="A233" s="1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ht="15.75" customHeight="1">
      <c r="A234" s="10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ht="15.75" customHeight="1">
      <c r="A235" s="10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ht="15.75" customHeight="1">
      <c r="A236" s="10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ht="15.75" customHeight="1">
      <c r="A237" s="10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ht="15.75" customHeight="1">
      <c r="A238" s="10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ht="15.75" customHeight="1">
      <c r="A239" s="10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ht="15.75" customHeight="1">
      <c r="A240" s="10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ht="15.75" customHeight="1">
      <c r="A241" s="10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ht="15.75" customHeight="1">
      <c r="A242" s="10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ht="15.75" customHeight="1">
      <c r="A243" s="10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ht="15.75" customHeight="1">
      <c r="A244" s="10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ht="15.75" customHeight="1">
      <c r="A245" s="1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ht="15.75" customHeight="1">
      <c r="A246" s="10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ht="15.75" customHeight="1">
      <c r="A247" s="10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ht="15.75" customHeight="1">
      <c r="A248" s="10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ht="15.75" customHeight="1">
      <c r="A249" s="10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ht="15.75" customHeight="1">
      <c r="A250" s="10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ht="15.75" customHeight="1">
      <c r="A251" s="10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ht="15.75" customHeight="1">
      <c r="A252" s="10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ht="15.75" customHeight="1">
      <c r="A253" s="10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ht="15.75" customHeight="1">
      <c r="A254" s="10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ht="15.75" customHeight="1">
      <c r="A255" s="10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ht="15.75" customHeight="1">
      <c r="A256" s="10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ht="15.75" customHeight="1">
      <c r="A257" s="10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ht="15.75" customHeight="1">
      <c r="A258" s="10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ht="15.75" customHeight="1">
      <c r="A259" s="10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ht="15.75" customHeight="1">
      <c r="A260" s="10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ht="15.75" customHeight="1">
      <c r="A261" s="10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ht="15.75" customHeight="1">
      <c r="A262" s="10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ht="15.75" customHeight="1">
      <c r="A263" s="10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ht="15.75" customHeight="1">
      <c r="A264" s="10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ht="15.75" customHeight="1">
      <c r="A265" s="10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ht="15.75" customHeight="1">
      <c r="A266" s="10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ht="15.75" customHeight="1">
      <c r="A267" s="10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ht="15.75" customHeight="1">
      <c r="A268" s="10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ht="15.75" customHeight="1">
      <c r="A269" s="10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ht="15.75" customHeight="1">
      <c r="A270" s="10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ht="15.75" customHeight="1">
      <c r="A271" s="10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ht="15.75" customHeight="1">
      <c r="A272" s="10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ht="15.75" customHeight="1">
      <c r="A273" s="10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ht="15.75" customHeight="1">
      <c r="A274" s="10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ht="15.75" customHeight="1">
      <c r="A275" s="10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ht="15.75" customHeight="1">
      <c r="A276" s="10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ht="15.75" customHeight="1">
      <c r="A277" s="10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ht="15.75" customHeight="1">
      <c r="A278" s="10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ht="15.75" customHeight="1">
      <c r="A279" s="10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ht="15.75" customHeight="1">
      <c r="A280" s="10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ht="15.75" customHeight="1">
      <c r="A281" s="10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ht="15.75" customHeight="1">
      <c r="A282" s="10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ht="15.75" customHeight="1">
      <c r="A283" s="10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ht="15.75" customHeight="1">
      <c r="A284" s="10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ht="15.75" customHeight="1">
      <c r="A285" s="10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ht="15.75" customHeight="1">
      <c r="A286" s="10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ht="15.75" customHeight="1">
      <c r="A287" s="10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ht="15.75" customHeight="1">
      <c r="A288" s="10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ht="15.75" customHeight="1">
      <c r="A289" s="10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ht="15.75" customHeight="1">
      <c r="A290" s="10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ht="15.75" customHeight="1">
      <c r="A291" s="10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ht="15.75" customHeight="1">
      <c r="A292" s="10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ht="15.75" customHeight="1">
      <c r="A293" s="10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ht="15.75" customHeight="1">
      <c r="A294" s="10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ht="15.75" customHeight="1">
      <c r="A295" s="10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ht="15.75" customHeight="1">
      <c r="A296" s="10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ht="15.75" customHeight="1">
      <c r="A297" s="10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ht="15.75" customHeight="1">
      <c r="A298" s="10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ht="15.75" customHeight="1">
      <c r="A299" s="10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ht="15.75" customHeight="1">
      <c r="A300" s="10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ht="15.75" customHeight="1">
      <c r="A301" s="10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ht="15.75" customHeight="1">
      <c r="A302" s="10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ht="15.75" customHeight="1">
      <c r="A303" s="10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ht="15.75" customHeight="1">
      <c r="A304" s="10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ht="15.75" customHeight="1">
      <c r="A305" s="10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ht="15.75" customHeight="1">
      <c r="A306" s="10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ht="15.75" customHeight="1">
      <c r="A307" s="10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ht="15.75" customHeight="1">
      <c r="A308" s="10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ht="15.75" customHeight="1">
      <c r="A309" s="10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ht="15.75" customHeight="1">
      <c r="A310" s="10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ht="15.75" customHeight="1">
      <c r="A311" s="10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ht="15.75" customHeight="1">
      <c r="A312" s="10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ht="15.75" customHeight="1">
      <c r="A313" s="10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ht="15.75" customHeight="1">
      <c r="A314" s="10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ht="15.75" customHeight="1">
      <c r="A315" s="10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ht="15.75" customHeight="1">
      <c r="A316" s="10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ht="15.75" customHeight="1">
      <c r="A317" s="10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ht="15.75" customHeight="1">
      <c r="A318" s="10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ht="15.75" customHeight="1">
      <c r="A319" s="10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ht="15.75" customHeight="1">
      <c r="A320" s="10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ht="15.75" customHeight="1">
      <c r="A321" s="10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ht="15.75" customHeight="1">
      <c r="A322" s="10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ht="15.75" customHeight="1">
      <c r="A323" s="10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ht="15.75" customHeight="1">
      <c r="A324" s="10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ht="15.75" customHeight="1">
      <c r="A325" s="10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ht="15.75" customHeight="1">
      <c r="A326" s="10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ht="15.75" customHeight="1">
      <c r="A327" s="10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ht="15.75" customHeight="1">
      <c r="A328" s="10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ht="15.75" customHeight="1">
      <c r="A329" s="10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ht="15.75" customHeight="1">
      <c r="A330" s="10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ht="15.75" customHeight="1">
      <c r="A331" s="10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ht="15.75" customHeight="1">
      <c r="A332" s="10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ht="15.75" customHeight="1">
      <c r="A333" s="10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ht="15.75" customHeight="1">
      <c r="A334" s="10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ht="15.75" customHeight="1">
      <c r="A335" s="10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ht="15.75" customHeight="1">
      <c r="A336" s="10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ht="15.75" customHeight="1">
      <c r="A337" s="10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ht="15.75" customHeight="1">
      <c r="A338" s="10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ht="15.75" customHeight="1">
      <c r="A339" s="10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ht="15.75" customHeight="1">
      <c r="A340" s="10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ht="15.75" customHeight="1">
      <c r="A341" s="10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ht="15.75" customHeight="1">
      <c r="A342" s="10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ht="15.75" customHeight="1">
      <c r="A343" s="10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ht="15.75" customHeight="1">
      <c r="A344" s="10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ht="15.75" customHeight="1">
      <c r="A345" s="10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ht="15.75" customHeight="1">
      <c r="A346" s="10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ht="15.75" customHeight="1">
      <c r="A347" s="10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ht="15.75" customHeight="1">
      <c r="A348" s="10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ht="15.75" customHeight="1">
      <c r="A349" s="10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ht="15.75" customHeight="1">
      <c r="A350" s="10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ht="15.75" customHeight="1">
      <c r="A351" s="10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ht="15.75" customHeight="1">
      <c r="A352" s="10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ht="15.75" customHeight="1">
      <c r="A353" s="10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ht="15.75" customHeight="1">
      <c r="A354" s="10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ht="15.75" customHeight="1">
      <c r="A355" s="10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ht="15.75" customHeight="1">
      <c r="A356" s="10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ht="15.75" customHeight="1">
      <c r="A357" s="10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ht="15.75" customHeight="1">
      <c r="A358" s="10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ht="15.75" customHeight="1">
      <c r="A359" s="10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ht="15.75" customHeight="1">
      <c r="A360" s="10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ht="15.75" customHeight="1">
      <c r="A361" s="10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ht="15.75" customHeight="1">
      <c r="A362" s="10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ht="15.75" customHeight="1">
      <c r="A363" s="10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ht="15.75" customHeight="1">
      <c r="A364" s="10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ht="15.75" customHeight="1">
      <c r="A365" s="10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ht="15.75" customHeight="1">
      <c r="A366" s="10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ht="15.75" customHeight="1">
      <c r="A367" s="10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ht="15.75" customHeight="1">
      <c r="A368" s="10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ht="15.75" customHeight="1">
      <c r="A369" s="10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ht="15.75" customHeight="1">
      <c r="A370" s="10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ht="15.75" customHeight="1">
      <c r="A371" s="10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ht="15.75" customHeight="1">
      <c r="A372" s="10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ht="15.75" customHeight="1">
      <c r="A373" s="10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ht="15.75" customHeight="1">
      <c r="A374" s="10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ht="15.75" customHeight="1">
      <c r="A375" s="10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ht="15.75" customHeight="1">
      <c r="A376" s="10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ht="15.75" customHeight="1">
      <c r="A377" s="10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ht="15.75" customHeight="1">
      <c r="A378" s="10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ht="15.75" customHeight="1">
      <c r="A379" s="10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ht="15.75" customHeight="1">
      <c r="A380" s="10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ht="15.75" customHeight="1">
      <c r="A381" s="10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ht="15.75" customHeight="1">
      <c r="A382" s="10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ht="15.75" customHeight="1">
      <c r="A383" s="10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ht="15.75" customHeight="1">
      <c r="A384" s="10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ht="15.75" customHeight="1">
      <c r="A385" s="10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ht="15.75" customHeight="1">
      <c r="A386" s="10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ht="15.75" customHeight="1">
      <c r="A387" s="10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ht="15.75" customHeight="1">
      <c r="A388" s="10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ht="15.75" customHeight="1">
      <c r="A389" s="10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ht="15.75" customHeight="1">
      <c r="A390" s="10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ht="15.75" customHeight="1">
      <c r="A391" s="10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ht="15.75" customHeight="1">
      <c r="A392" s="10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ht="15.75" customHeight="1">
      <c r="A393" s="10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ht="15.75" customHeight="1">
      <c r="A394" s="10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ht="15.75" customHeight="1">
      <c r="A395" s="10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ht="15.75" customHeight="1">
      <c r="A396" s="10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ht="15.75" customHeight="1">
      <c r="A397" s="10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ht="15.75" customHeight="1">
      <c r="A398" s="10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ht="15.75" customHeight="1">
      <c r="A399" s="10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ht="15.75" customHeight="1">
      <c r="A400" s="10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ht="15.75" customHeight="1">
      <c r="A401" s="10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ht="15.75" customHeight="1">
      <c r="A402" s="10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ht="15.75" customHeight="1">
      <c r="A403" s="10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ht="15.75" customHeight="1">
      <c r="A404" s="10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ht="15.75" customHeight="1">
      <c r="A405" s="10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ht="15.75" customHeight="1">
      <c r="A406" s="10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ht="15.75" customHeight="1">
      <c r="A407" s="10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ht="15.75" customHeight="1">
      <c r="A408" s="10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ht="15.75" customHeight="1">
      <c r="A409" s="10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ht="15.75" customHeight="1">
      <c r="A410" s="10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ht="15.75" customHeight="1">
      <c r="A411" s="10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ht="15.75" customHeight="1">
      <c r="A412" s="10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ht="15.75" customHeight="1">
      <c r="A413" s="10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ht="15.75" customHeight="1">
      <c r="A414" s="10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ht="15.75" customHeight="1">
      <c r="A415" s="10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ht="15.75" customHeight="1">
      <c r="A416" s="10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ht="15.75" customHeight="1">
      <c r="A417" s="10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ht="15.75" customHeight="1">
      <c r="A418" s="10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ht="15.75" customHeight="1">
      <c r="A419" s="10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ht="15.75" customHeight="1">
      <c r="A420" s="10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ht="15.75" customHeight="1">
      <c r="A421" s="10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ht="15.75" customHeight="1">
      <c r="A422" s="10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ht="15.75" customHeight="1">
      <c r="A423" s="10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ht="15.75" customHeight="1">
      <c r="A424" s="10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ht="15.75" customHeight="1">
      <c r="A425" s="10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ht="15.75" customHeight="1">
      <c r="A426" s="10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ht="15.75" customHeight="1">
      <c r="A427" s="10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ht="15.75" customHeight="1">
      <c r="A428" s="10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ht="15.75" customHeight="1">
      <c r="A429" s="10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ht="15.75" customHeight="1">
      <c r="A430" s="10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ht="15.75" customHeight="1">
      <c r="A431" s="10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ht="15.75" customHeight="1">
      <c r="A432" s="10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ht="15.75" customHeight="1">
      <c r="A433" s="10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ht="15.75" customHeight="1">
      <c r="A434" s="10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ht="15.75" customHeight="1">
      <c r="A435" s="10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ht="15.75" customHeight="1">
      <c r="A436" s="10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ht="15.75" customHeight="1">
      <c r="A437" s="10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ht="15.75" customHeight="1">
      <c r="A438" s="10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ht="15.75" customHeight="1">
      <c r="A439" s="10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ht="15.75" customHeight="1">
      <c r="A440" s="10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ht="15.75" customHeight="1">
      <c r="A441" s="10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ht="15.75" customHeight="1">
      <c r="A442" s="10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ht="15.75" customHeight="1">
      <c r="A443" s="10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ht="15.75" customHeight="1">
      <c r="A444" s="10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ht="15.75" customHeight="1">
      <c r="A445" s="10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ht="15.75" customHeight="1">
      <c r="A446" s="10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ht="15.75" customHeight="1">
      <c r="A447" s="10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ht="15.75" customHeight="1">
      <c r="A448" s="10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ht="15.75" customHeight="1">
      <c r="A449" s="10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ht="15.75" customHeight="1">
      <c r="A450" s="10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ht="15.75" customHeight="1">
      <c r="A451" s="10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ht="15.75" customHeight="1">
      <c r="A452" s="10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ht="15.75" customHeight="1">
      <c r="A453" s="10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ht="15.75" customHeight="1">
      <c r="A454" s="10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ht="15.75" customHeight="1">
      <c r="A455" s="10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ht="15.75" customHeight="1">
      <c r="A456" s="10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ht="15.75" customHeight="1">
      <c r="A457" s="10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ht="15.75" customHeight="1">
      <c r="A458" s="10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ht="15.75" customHeight="1">
      <c r="A459" s="10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ht="15.75" customHeight="1">
      <c r="A460" s="10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ht="15.75" customHeight="1">
      <c r="A461" s="10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ht="15.75" customHeight="1">
      <c r="A462" s="10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ht="15.75" customHeight="1">
      <c r="A463" s="10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ht="15.75" customHeight="1">
      <c r="A464" s="10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ht="15.75" customHeight="1">
      <c r="A465" s="10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ht="15.75" customHeight="1">
      <c r="A466" s="10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ht="15.75" customHeight="1">
      <c r="A467" s="10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ht="15.75" customHeight="1">
      <c r="A468" s="10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ht="15.75" customHeight="1">
      <c r="A469" s="10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ht="15.75" customHeight="1">
      <c r="A470" s="10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ht="15.75" customHeight="1">
      <c r="A471" s="10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ht="15.75" customHeight="1">
      <c r="A472" s="10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ht="15.75" customHeight="1">
      <c r="A473" s="10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ht="15.75" customHeight="1">
      <c r="A474" s="10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ht="15.75" customHeight="1">
      <c r="A475" s="10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ht="15.75" customHeight="1">
      <c r="A476" s="10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ht="15.75" customHeight="1">
      <c r="A477" s="10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ht="15.75" customHeight="1">
      <c r="A478" s="10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ht="15.75" customHeight="1">
      <c r="A479" s="10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ht="15.75" customHeight="1">
      <c r="A480" s="10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ht="15.75" customHeight="1">
      <c r="A481" s="10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ht="15.75" customHeight="1">
      <c r="A482" s="10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ht="15.75" customHeight="1">
      <c r="A483" s="10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ht="15.75" customHeight="1">
      <c r="A484" s="10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ht="15.75" customHeight="1">
      <c r="A485" s="10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ht="15.75" customHeight="1">
      <c r="A486" s="10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ht="15.75" customHeight="1">
      <c r="A487" s="10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ht="15.75" customHeight="1">
      <c r="A488" s="10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ht="15.75" customHeight="1">
      <c r="A489" s="10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ht="15.75" customHeight="1">
      <c r="A490" s="10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ht="15.75" customHeight="1">
      <c r="A491" s="10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ht="15.75" customHeight="1">
      <c r="A492" s="10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ht="15.75" customHeight="1">
      <c r="A493" s="10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ht="15.75" customHeight="1">
      <c r="A494" s="10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ht="15.75" customHeight="1">
      <c r="A495" s="10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ht="15.75" customHeight="1">
      <c r="A496" s="10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ht="15.75" customHeight="1">
      <c r="A497" s="10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ht="15.75" customHeight="1">
      <c r="A498" s="10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ht="15.75" customHeight="1">
      <c r="A499" s="10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ht="15.75" customHeight="1">
      <c r="A500" s="10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ht="15.75" customHeight="1">
      <c r="A501" s="10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ht="15.75" customHeight="1">
      <c r="A502" s="10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ht="15.75" customHeight="1">
      <c r="A503" s="10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ht="15.75" customHeight="1">
      <c r="A504" s="10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ht="15.75" customHeight="1">
      <c r="A505" s="10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ht="15.75" customHeight="1">
      <c r="A506" s="10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ht="15.75" customHeight="1">
      <c r="A507" s="10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ht="15.75" customHeight="1">
      <c r="A508" s="10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ht="15.75" customHeight="1">
      <c r="A509" s="10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ht="15.75" customHeight="1">
      <c r="A510" s="10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ht="15.75" customHeight="1">
      <c r="A511" s="10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ht="15.75" customHeight="1">
      <c r="A512" s="10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ht="15.75" customHeight="1">
      <c r="A513" s="10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ht="15.75" customHeight="1">
      <c r="A514" s="10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ht="15.75" customHeight="1">
      <c r="A515" s="10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ht="15.75" customHeight="1">
      <c r="A516" s="10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ht="15.75" customHeight="1">
      <c r="A517" s="10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ht="15.75" customHeight="1">
      <c r="A518" s="10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ht="15.75" customHeight="1">
      <c r="A519" s="10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ht="15.75" customHeight="1">
      <c r="A520" s="10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ht="15.75" customHeight="1">
      <c r="A521" s="10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ht="15.75" customHeight="1">
      <c r="A522" s="10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ht="15.75" customHeight="1">
      <c r="A523" s="10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ht="15.75" customHeight="1">
      <c r="A524" s="10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ht="15.75" customHeight="1">
      <c r="A525" s="10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ht="15.75" customHeight="1">
      <c r="A526" s="10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ht="15.75" customHeight="1">
      <c r="A527" s="10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ht="15.75" customHeight="1">
      <c r="A528" s="10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ht="15.75" customHeight="1">
      <c r="A529" s="10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ht="15.75" customHeight="1">
      <c r="A530" s="10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ht="15.75" customHeight="1">
      <c r="A531" s="10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ht="15.75" customHeight="1">
      <c r="A532" s="10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ht="15.75" customHeight="1">
      <c r="A533" s="10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ht="15.75" customHeight="1">
      <c r="A534" s="10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ht="15.75" customHeight="1">
      <c r="A535" s="10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ht="15.75" customHeight="1">
      <c r="A536" s="10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ht="15.75" customHeight="1">
      <c r="A537" s="10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ht="15.75" customHeight="1">
      <c r="A538" s="10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ht="15.75" customHeight="1">
      <c r="A539" s="10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ht="15.75" customHeight="1">
      <c r="A540" s="10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ht="15.75" customHeight="1">
      <c r="A541" s="10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ht="15.75" customHeight="1">
      <c r="A542" s="10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ht="15.75" customHeight="1">
      <c r="A543" s="10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ht="15.75" customHeight="1">
      <c r="A544" s="10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ht="15.75" customHeight="1">
      <c r="A545" s="10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ht="15.75" customHeight="1">
      <c r="A546" s="10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ht="15.75" customHeight="1">
      <c r="A547" s="10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ht="15.75" customHeight="1">
      <c r="A548" s="10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ht="15.75" customHeight="1">
      <c r="A549" s="10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ht="15.75" customHeight="1">
      <c r="A550" s="10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ht="15.75" customHeight="1">
      <c r="A551" s="10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ht="15.75" customHeight="1">
      <c r="A552" s="10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ht="15.75" customHeight="1">
      <c r="A553" s="10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ht="15.75" customHeight="1">
      <c r="A554" s="10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ht="15.75" customHeight="1">
      <c r="A555" s="10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ht="15.75" customHeight="1">
      <c r="A556" s="10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ht="15.75" customHeight="1">
      <c r="A557" s="10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ht="15.75" customHeight="1">
      <c r="A558" s="10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ht="15.75" customHeight="1">
      <c r="A559" s="10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ht="15.75" customHeight="1">
      <c r="A560" s="10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ht="15.75" customHeight="1">
      <c r="A561" s="10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ht="15.75" customHeight="1">
      <c r="A562" s="10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ht="15.75" customHeight="1">
      <c r="A563" s="10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ht="15.75" customHeight="1">
      <c r="A564" s="10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ht="15.75" customHeight="1">
      <c r="A565" s="10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ht="15.75" customHeight="1">
      <c r="A566" s="10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ht="15.75" customHeight="1">
      <c r="A567" s="10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ht="15.75" customHeight="1">
      <c r="A568" s="10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ht="15.75" customHeight="1">
      <c r="A569" s="10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ht="15.75" customHeight="1">
      <c r="A570" s="10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ht="15.75" customHeight="1">
      <c r="A571" s="10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ht="15.75" customHeight="1">
      <c r="A572" s="10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ht="15.75" customHeight="1">
      <c r="A573" s="10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ht="15.75" customHeight="1">
      <c r="A574" s="10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ht="15.75" customHeight="1">
      <c r="A575" s="10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ht="15.75" customHeight="1">
      <c r="A576" s="10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ht="15.75" customHeight="1">
      <c r="A577" s="10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ht="15.75" customHeight="1">
      <c r="A578" s="10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ht="15.75" customHeight="1">
      <c r="A579" s="10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ht="15.75" customHeight="1">
      <c r="A580" s="10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ht="15.75" customHeight="1">
      <c r="A581" s="10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ht="15.75" customHeight="1">
      <c r="A582" s="10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ht="15.75" customHeight="1">
      <c r="A583" s="10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ht="15.75" customHeight="1">
      <c r="A584" s="10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ht="15.75" customHeight="1">
      <c r="A585" s="10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ht="15.75" customHeight="1">
      <c r="A586" s="10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ht="15.75" customHeight="1">
      <c r="A587" s="10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ht="15.75" customHeight="1">
      <c r="A588" s="10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ht="15.75" customHeight="1">
      <c r="A589" s="10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ht="15.75" customHeight="1">
      <c r="A590" s="10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ht="15.75" customHeight="1">
      <c r="A591" s="10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ht="15.75" customHeight="1">
      <c r="A592" s="10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ht="15.75" customHeight="1">
      <c r="A593" s="10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ht="15.75" customHeight="1">
      <c r="A594" s="10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ht="15.75" customHeight="1">
      <c r="A595" s="10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ht="15.75" customHeight="1">
      <c r="A596" s="10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ht="15.75" customHeight="1">
      <c r="A597" s="10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ht="15.75" customHeight="1">
      <c r="A598" s="10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ht="15.75" customHeight="1">
      <c r="A599" s="10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ht="15.75" customHeight="1">
      <c r="A600" s="10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ht="15.75" customHeight="1">
      <c r="A601" s="10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ht="15.75" customHeight="1">
      <c r="A602" s="10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ht="15.75" customHeight="1">
      <c r="A603" s="10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ht="15.75" customHeight="1">
      <c r="A604" s="10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ht="15.75" customHeight="1">
      <c r="A605" s="10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ht="15.75" customHeight="1">
      <c r="A606" s="10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ht="15.75" customHeight="1">
      <c r="A607" s="10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ht="15.75" customHeight="1">
      <c r="A608" s="10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ht="15.75" customHeight="1">
      <c r="A609" s="10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ht="15.75" customHeight="1">
      <c r="A610" s="10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ht="15.75" customHeight="1">
      <c r="A611" s="10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ht="15.75" customHeight="1">
      <c r="A612" s="10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ht="15.75" customHeight="1">
      <c r="A613" s="10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ht="15.75" customHeight="1">
      <c r="A614" s="10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ht="15.75" customHeight="1">
      <c r="A615" s="10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ht="15.75" customHeight="1">
      <c r="A616" s="10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ht="15.75" customHeight="1">
      <c r="A617" s="10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ht="15.75" customHeight="1">
      <c r="A618" s="10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ht="15.75" customHeight="1">
      <c r="A619" s="10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ht="15.75" customHeight="1">
      <c r="A620" s="10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ht="15.75" customHeight="1">
      <c r="A621" s="10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ht="15.75" customHeight="1">
      <c r="A622" s="10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ht="15.75" customHeight="1">
      <c r="A623" s="10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ht="15.75" customHeight="1">
      <c r="A624" s="10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ht="15.75" customHeight="1">
      <c r="A625" s="10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ht="15.75" customHeight="1">
      <c r="A626" s="10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ht="15.75" customHeight="1">
      <c r="A627" s="10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ht="15.75" customHeight="1">
      <c r="A628" s="10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ht="15.75" customHeight="1">
      <c r="A629" s="10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ht="15.75" customHeight="1">
      <c r="A630" s="10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ht="15.75" customHeight="1">
      <c r="A631" s="10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ht="15.75" customHeight="1">
      <c r="A632" s="10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ht="15.75" customHeight="1">
      <c r="A633" s="10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ht="15.75" customHeight="1">
      <c r="A634" s="10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ht="15.75" customHeight="1">
      <c r="A635" s="10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ht="15.75" customHeight="1">
      <c r="A636" s="10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ht="15.75" customHeight="1">
      <c r="A637" s="10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ht="15.75" customHeight="1">
      <c r="A638" s="10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ht="15.75" customHeight="1">
      <c r="A639" s="10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ht="15.75" customHeight="1">
      <c r="A640" s="10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ht="15.75" customHeight="1">
      <c r="A641" s="10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ht="15.75" customHeight="1">
      <c r="A642" s="10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ht="15.75" customHeight="1">
      <c r="A643" s="10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ht="15.75" customHeight="1">
      <c r="A644" s="10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ht="15.75" customHeight="1">
      <c r="A645" s="10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ht="15.75" customHeight="1">
      <c r="A646" s="10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ht="15.75" customHeight="1">
      <c r="A647" s="10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ht="15.75" customHeight="1">
      <c r="A648" s="10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ht="15.75" customHeight="1">
      <c r="A649" s="10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ht="15.75" customHeight="1">
      <c r="A650" s="10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ht="15.75" customHeight="1">
      <c r="A651" s="10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ht="15.75" customHeight="1">
      <c r="A652" s="10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ht="15.75" customHeight="1">
      <c r="A653" s="10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ht="15.75" customHeight="1">
      <c r="A654" s="10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ht="15.75" customHeight="1">
      <c r="A655" s="10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ht="15.75" customHeight="1">
      <c r="A656" s="10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ht="15.75" customHeight="1">
      <c r="A657" s="10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ht="15.75" customHeight="1">
      <c r="A658" s="10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ht="15.75" customHeight="1">
      <c r="A659" s="10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ht="15.75" customHeight="1">
      <c r="A660" s="10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ht="15.75" customHeight="1">
      <c r="A661" s="10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ht="15.75" customHeight="1">
      <c r="A662" s="10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ht="15.75" customHeight="1">
      <c r="A663" s="10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ht="15.75" customHeight="1">
      <c r="A664" s="10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ht="15.75" customHeight="1">
      <c r="A665" s="10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ht="15.75" customHeight="1">
      <c r="A666" s="10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ht="15.75" customHeight="1">
      <c r="A667" s="10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ht="15.75" customHeight="1">
      <c r="A668" s="10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ht="15.75" customHeight="1">
      <c r="A669" s="10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ht="15.75" customHeight="1">
      <c r="A670" s="10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ht="15.75" customHeight="1">
      <c r="A671" s="10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ht="15.75" customHeight="1">
      <c r="A672" s="10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ht="15.75" customHeight="1">
      <c r="A673" s="10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ht="15.75" customHeight="1">
      <c r="A674" s="10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ht="15.75" customHeight="1">
      <c r="A675" s="10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ht="15.75" customHeight="1">
      <c r="A676" s="10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ht="15.75" customHeight="1">
      <c r="A677" s="10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ht="15.75" customHeight="1">
      <c r="A678" s="10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ht="15.75" customHeight="1">
      <c r="A679" s="10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ht="15.75" customHeight="1">
      <c r="A680" s="10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ht="15.75" customHeight="1">
      <c r="A681" s="10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ht="15.75" customHeight="1">
      <c r="A682" s="10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ht="15.75" customHeight="1">
      <c r="A683" s="10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ht="15.75" customHeight="1">
      <c r="A684" s="10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ht="15.75" customHeight="1">
      <c r="A685" s="10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ht="15.75" customHeight="1">
      <c r="A686" s="10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ht="15.75" customHeight="1">
      <c r="A687" s="10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ht="15.75" customHeight="1">
      <c r="A688" s="10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ht="15.75" customHeight="1">
      <c r="A689" s="10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ht="15.75" customHeight="1">
      <c r="A690" s="10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ht="15.75" customHeight="1">
      <c r="A691" s="10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ht="15.75" customHeight="1">
      <c r="A692" s="10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ht="15.75" customHeight="1">
      <c r="A693" s="10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ht="15.75" customHeight="1">
      <c r="A694" s="10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ht="15.75" customHeight="1">
      <c r="A695" s="10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ht="15.75" customHeight="1">
      <c r="A696" s="10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ht="15.75" customHeight="1">
      <c r="A697" s="10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ht="15.75" customHeight="1">
      <c r="A698" s="10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ht="15.75" customHeight="1">
      <c r="A699" s="10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ht="15.75" customHeight="1">
      <c r="A700" s="10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ht="15.75" customHeight="1">
      <c r="A701" s="10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ht="15.75" customHeight="1">
      <c r="A702" s="10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ht="15.75" customHeight="1">
      <c r="A703" s="10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ht="15.75" customHeight="1">
      <c r="A704" s="10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ht="15.75" customHeight="1">
      <c r="A705" s="10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ht="15.75" customHeight="1">
      <c r="A706" s="10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ht="15.75" customHeight="1">
      <c r="A707" s="10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ht="15.75" customHeight="1">
      <c r="A708" s="10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ht="15.75" customHeight="1">
      <c r="A709" s="10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ht="15.75" customHeight="1">
      <c r="A710" s="10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ht="15.75" customHeight="1">
      <c r="A711" s="10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ht="15.75" customHeight="1">
      <c r="A712" s="10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ht="15.75" customHeight="1">
      <c r="A713" s="10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ht="15.75" customHeight="1">
      <c r="A714" s="10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ht="15.75" customHeight="1">
      <c r="A715" s="10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ht="15.75" customHeight="1">
      <c r="A716" s="10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ht="15.75" customHeight="1">
      <c r="A717" s="10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ht="15.75" customHeight="1">
      <c r="A718" s="10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ht="15.75" customHeight="1">
      <c r="A719" s="10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ht="15.75" customHeight="1">
      <c r="A720" s="10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ht="15.75" customHeight="1">
      <c r="A721" s="10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ht="15.75" customHeight="1">
      <c r="A722" s="10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ht="15.75" customHeight="1">
      <c r="A723" s="10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ht="15.75" customHeight="1">
      <c r="A724" s="10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ht="15.75" customHeight="1">
      <c r="A725" s="10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ht="15.75" customHeight="1">
      <c r="A726" s="10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ht="15.75" customHeight="1">
      <c r="A727" s="10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ht="15.75" customHeight="1">
      <c r="A728" s="10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ht="15.75" customHeight="1">
      <c r="A729" s="10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ht="15.75" customHeight="1">
      <c r="A730" s="10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ht="15.75" customHeight="1">
      <c r="A731" s="10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ht="15.75" customHeight="1">
      <c r="A732" s="10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ht="15.75" customHeight="1">
      <c r="A733" s="10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ht="15.75" customHeight="1">
      <c r="A734" s="10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ht="15.75" customHeight="1">
      <c r="A735" s="10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ht="15.75" customHeight="1">
      <c r="A736" s="10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ht="15.75" customHeight="1">
      <c r="A737" s="10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ht="15.75" customHeight="1">
      <c r="A738" s="10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ht="15.75" customHeight="1">
      <c r="A739" s="10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ht="15.75" customHeight="1">
      <c r="A740" s="10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ht="15.75" customHeight="1">
      <c r="A741" s="10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ht="15.75" customHeight="1">
      <c r="A742" s="10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ht="15.75" customHeight="1">
      <c r="A743" s="10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ht="15.75" customHeight="1">
      <c r="A744" s="10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ht="15.75" customHeight="1">
      <c r="A745" s="10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ht="15.75" customHeight="1">
      <c r="A746" s="10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ht="15.75" customHeight="1">
      <c r="A747" s="10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ht="15.75" customHeight="1">
      <c r="A748" s="10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ht="15.75" customHeight="1">
      <c r="A749" s="10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ht="15.75" customHeight="1">
      <c r="A750" s="10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ht="15.75" customHeight="1">
      <c r="A751" s="10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ht="15.75" customHeight="1">
      <c r="A752" s="10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ht="15.75" customHeight="1">
      <c r="A753" s="10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ht="15.75" customHeight="1">
      <c r="A754" s="10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ht="15.75" customHeight="1">
      <c r="A755" s="10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ht="15.75" customHeight="1">
      <c r="A756" s="10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ht="15.75" customHeight="1">
      <c r="A757" s="10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ht="15.75" customHeight="1">
      <c r="A758" s="10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ht="15.75" customHeight="1">
      <c r="A759" s="10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ht="15.75" customHeight="1">
      <c r="A760" s="10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ht="15.75" customHeight="1">
      <c r="A761" s="10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ht="15.75" customHeight="1">
      <c r="A762" s="10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ht="15.75" customHeight="1">
      <c r="A763" s="10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ht="15.75" customHeight="1">
      <c r="A764" s="10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ht="15.75" customHeight="1">
      <c r="A765" s="10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ht="15.75" customHeight="1">
      <c r="A766" s="10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ht="15.75" customHeight="1">
      <c r="A767" s="10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ht="15.75" customHeight="1">
      <c r="A768" s="10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ht="15.75" customHeight="1">
      <c r="A769" s="10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ht="15.75" customHeight="1">
      <c r="A770" s="10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ht="15.75" customHeight="1">
      <c r="A771" s="10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ht="15.75" customHeight="1">
      <c r="A772" s="10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ht="15.75" customHeight="1">
      <c r="A773" s="10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ht="15.75" customHeight="1">
      <c r="A774" s="10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ht="15.75" customHeight="1">
      <c r="A775" s="10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ht="15.75" customHeight="1">
      <c r="A776" s="10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ht="15.75" customHeight="1">
      <c r="A777" s="10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ht="15.75" customHeight="1">
      <c r="A778" s="10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ht="15.75" customHeight="1">
      <c r="A779" s="10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ht="15.75" customHeight="1">
      <c r="A780" s="10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ht="15.75" customHeight="1">
      <c r="A781" s="10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ht="15.75" customHeight="1">
      <c r="A782" s="10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ht="15.75" customHeight="1">
      <c r="A783" s="10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ht="15.75" customHeight="1">
      <c r="A784" s="10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ht="15.75" customHeight="1">
      <c r="A785" s="10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ht="15.75" customHeight="1">
      <c r="A786" s="10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ht="15.75" customHeight="1">
      <c r="A787" s="10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ht="15.75" customHeight="1">
      <c r="A788" s="10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ht="15.75" customHeight="1">
      <c r="A789" s="10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ht="15.75" customHeight="1">
      <c r="A790" s="10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ht="15.75" customHeight="1">
      <c r="A791" s="10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ht="15.75" customHeight="1">
      <c r="A792" s="10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ht="15.75" customHeight="1">
      <c r="A793" s="10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ht="15.75" customHeight="1">
      <c r="A794" s="10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ht="15.75" customHeight="1">
      <c r="A795" s="10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ht="15.75" customHeight="1">
      <c r="A796" s="10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ht="15.75" customHeight="1">
      <c r="A797" s="10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ht="15.75" customHeight="1">
      <c r="A798" s="10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ht="15.75" customHeight="1">
      <c r="A799" s="10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ht="15.75" customHeight="1">
      <c r="A800" s="10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ht="15.75" customHeight="1">
      <c r="A801" s="10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ht="15.75" customHeight="1">
      <c r="A802" s="10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ht="15.75" customHeight="1">
      <c r="A803" s="10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ht="15.75" customHeight="1">
      <c r="A804" s="10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ht="15.75" customHeight="1">
      <c r="A805" s="10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ht="15.75" customHeight="1">
      <c r="A806" s="10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ht="15.75" customHeight="1">
      <c r="A807" s="10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ht="15.75" customHeight="1">
      <c r="A808" s="10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ht="15.75" customHeight="1">
      <c r="A809" s="10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ht="15.75" customHeight="1">
      <c r="A810" s="10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ht="15.75" customHeight="1">
      <c r="A811" s="10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ht="15.75" customHeight="1">
      <c r="A812" s="10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ht="15.75" customHeight="1">
      <c r="A813" s="10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ht="15.75" customHeight="1">
      <c r="A814" s="10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ht="15.75" customHeight="1">
      <c r="A815" s="10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ht="15.75" customHeight="1">
      <c r="A816" s="10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ht="15.75" customHeight="1">
      <c r="A817" s="10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ht="15.75" customHeight="1">
      <c r="A818" s="10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ht="15.75" customHeight="1">
      <c r="A819" s="10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ht="15.75" customHeight="1">
      <c r="A820" s="10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ht="15.75" customHeight="1">
      <c r="A821" s="10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ht="15.75" customHeight="1">
      <c r="A822" s="10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ht="15.75" customHeight="1">
      <c r="A823" s="10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ht="15.75" customHeight="1">
      <c r="A824" s="10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ht="15.75" customHeight="1">
      <c r="A825" s="10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ht="15.75" customHeight="1">
      <c r="A826" s="10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ht="15.75" customHeight="1">
      <c r="A827" s="10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ht="15.75" customHeight="1">
      <c r="A828" s="10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ht="15.75" customHeight="1">
      <c r="A829" s="10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ht="15.75" customHeight="1">
      <c r="A830" s="10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ht="15.75" customHeight="1">
      <c r="A831" s="10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ht="15.75" customHeight="1">
      <c r="A832" s="10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ht="15.75" customHeight="1">
      <c r="A833" s="10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ht="15.75" customHeight="1">
      <c r="A834" s="10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ht="15.75" customHeight="1">
      <c r="A835" s="10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ht="15.75" customHeight="1">
      <c r="A836" s="10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ht="15.75" customHeight="1">
      <c r="A837" s="10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ht="15.75" customHeight="1">
      <c r="A838" s="10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ht="15.75" customHeight="1">
      <c r="A839" s="10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ht="15.75" customHeight="1">
      <c r="A840" s="10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ht="15.75" customHeight="1">
      <c r="A841" s="10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ht="15.75" customHeight="1">
      <c r="A842" s="10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ht="15.75" customHeight="1">
      <c r="A843" s="10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ht="15.75" customHeight="1">
      <c r="A844" s="10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ht="15.75" customHeight="1">
      <c r="A845" s="10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ht="15.75" customHeight="1">
      <c r="A846" s="10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ht="15.75" customHeight="1">
      <c r="A847" s="10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ht="15.75" customHeight="1">
      <c r="A848" s="10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ht="15.75" customHeight="1">
      <c r="A849" s="10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ht="15.75" customHeight="1">
      <c r="A850" s="10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ht="15.75" customHeight="1">
      <c r="A851" s="10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ht="15.75" customHeight="1">
      <c r="A852" s="10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ht="15.75" customHeight="1">
      <c r="A853" s="10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ht="15.75" customHeight="1">
      <c r="A854" s="10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ht="15.75" customHeight="1">
      <c r="A855" s="10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ht="15.75" customHeight="1">
      <c r="A856" s="10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ht="15.75" customHeight="1">
      <c r="A857" s="10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ht="15.75" customHeight="1">
      <c r="A858" s="10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ht="15.75" customHeight="1">
      <c r="A859" s="10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ht="15.75" customHeight="1">
      <c r="A860" s="10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ht="15.75" customHeight="1">
      <c r="A861" s="10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ht="15.75" customHeight="1">
      <c r="A862" s="10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ht="15.75" customHeight="1">
      <c r="A863" s="10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ht="15.75" customHeight="1">
      <c r="A864" s="10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ht="15.75" customHeight="1">
      <c r="A865" s="10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ht="15.75" customHeight="1">
      <c r="A866" s="10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ht="15.75" customHeight="1">
      <c r="A867" s="10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ht="15.75" customHeight="1">
      <c r="A868" s="10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ht="15.75" customHeight="1">
      <c r="A869" s="10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ht="15.75" customHeight="1">
      <c r="A870" s="10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ht="15.75" customHeight="1">
      <c r="A871" s="10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ht="15.75" customHeight="1">
      <c r="A872" s="10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ht="15.75" customHeight="1">
      <c r="A873" s="10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ht="15.75" customHeight="1">
      <c r="A874" s="10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ht="15.75" customHeight="1">
      <c r="A875" s="10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ht="15.75" customHeight="1">
      <c r="A876" s="10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ht="15.75" customHeight="1">
      <c r="A877" s="10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ht="15.75" customHeight="1">
      <c r="A878" s="10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ht="15.75" customHeight="1">
      <c r="A879" s="10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ht="15.75" customHeight="1">
      <c r="A880" s="10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ht="15.75" customHeight="1">
      <c r="A881" s="10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ht="15.75" customHeight="1">
      <c r="A882" s="10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ht="15.75" customHeight="1">
      <c r="A883" s="10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ht="15.75" customHeight="1">
      <c r="A884" s="10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ht="15.75" customHeight="1">
      <c r="A885" s="10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ht="15.75" customHeight="1">
      <c r="A886" s="10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ht="15.75" customHeight="1">
      <c r="A887" s="10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ht="15.75" customHeight="1">
      <c r="A888" s="10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ht="15.75" customHeight="1">
      <c r="A889" s="10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ht="15.75" customHeight="1">
      <c r="A890" s="10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ht="15.75" customHeight="1">
      <c r="A891" s="10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ht="15.75" customHeight="1">
      <c r="A892" s="10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ht="15.75" customHeight="1">
      <c r="A893" s="10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ht="15.75" customHeight="1">
      <c r="A894" s="10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ht="15.75" customHeight="1">
      <c r="A895" s="10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ht="15.75" customHeight="1">
      <c r="A896" s="10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ht="15.75" customHeight="1">
      <c r="A897" s="10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ht="15.75" customHeight="1">
      <c r="A898" s="10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ht="15.75" customHeight="1">
      <c r="A899" s="10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ht="15.75" customHeight="1">
      <c r="A900" s="10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ht="15.75" customHeight="1">
      <c r="A901" s="10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ht="15.75" customHeight="1">
      <c r="A902" s="10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ht="15.75" customHeight="1">
      <c r="A903" s="10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ht="15.75" customHeight="1">
      <c r="A904" s="10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ht="15.75" customHeight="1">
      <c r="A905" s="10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ht="15.75" customHeight="1">
      <c r="A906" s="10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ht="15.75" customHeight="1">
      <c r="A907" s="10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ht="15.75" customHeight="1">
      <c r="A908" s="10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ht="15.75" customHeight="1">
      <c r="A909" s="10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ht="15.75" customHeight="1">
      <c r="A910" s="10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ht="15.75" customHeight="1">
      <c r="A911" s="10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ht="15.75" customHeight="1">
      <c r="A912" s="10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ht="15.75" customHeight="1">
      <c r="A913" s="10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ht="15.75" customHeight="1">
      <c r="A914" s="10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ht="15.75" customHeight="1">
      <c r="A915" s="10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ht="15.75" customHeight="1">
      <c r="A916" s="10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ht="15.75" customHeight="1">
      <c r="A917" s="10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ht="15.75" customHeight="1">
      <c r="A918" s="10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ht="15.75" customHeight="1">
      <c r="A919" s="10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ht="15.75" customHeight="1">
      <c r="A920" s="10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ht="15.75" customHeight="1">
      <c r="A921" s="10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ht="15.75" customHeight="1">
      <c r="A922" s="10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ht="15.75" customHeight="1">
      <c r="A923" s="10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ht="15.75" customHeight="1">
      <c r="A924" s="10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ht="15.75" customHeight="1">
      <c r="A925" s="10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ht="15.75" customHeight="1">
      <c r="A926" s="10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ht="15.75" customHeight="1">
      <c r="A927" s="10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ht="15.75" customHeight="1">
      <c r="A928" s="10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ht="15.75" customHeight="1">
      <c r="A929" s="10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ht="15.75" customHeight="1">
      <c r="A930" s="10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ht="15.75" customHeight="1">
      <c r="A931" s="10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ht="15.75" customHeight="1">
      <c r="A932" s="10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ht="15.75" customHeight="1">
      <c r="A933" s="10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ht="15.75" customHeight="1">
      <c r="A934" s="10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ht="15.75" customHeight="1">
      <c r="A935" s="10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ht="15.75" customHeight="1">
      <c r="A936" s="10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ht="15.75" customHeight="1">
      <c r="A937" s="10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ht="15.75" customHeight="1">
      <c r="A938" s="10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ht="15.75" customHeight="1">
      <c r="A939" s="10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ht="15.75" customHeight="1">
      <c r="A940" s="10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ht="15.75" customHeight="1">
      <c r="A941" s="10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ht="15.75" customHeight="1">
      <c r="A942" s="10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ht="15.75" customHeight="1">
      <c r="A943" s="10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ht="15.75" customHeight="1">
      <c r="A944" s="10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ht="15.75" customHeight="1">
      <c r="A945" s="10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ht="15.75" customHeight="1">
      <c r="A946" s="10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ht="15.75" customHeight="1">
      <c r="A947" s="10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ht="15.75" customHeight="1">
      <c r="A948" s="10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ht="15.75" customHeight="1">
      <c r="A949" s="10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ht="15.75" customHeight="1">
      <c r="A950" s="10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ht="15.75" customHeight="1">
      <c r="A951" s="10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ht="15.75" customHeight="1">
      <c r="A952" s="10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ht="15.75" customHeight="1">
      <c r="A953" s="10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ht="15.75" customHeight="1">
      <c r="A954" s="10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ht="15.75" customHeight="1">
      <c r="A955" s="10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ht="15.75" customHeight="1">
      <c r="A956" s="10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ht="15.75" customHeight="1">
      <c r="A957" s="10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ht="15.75" customHeight="1">
      <c r="A958" s="10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ht="15.75" customHeight="1">
      <c r="A959" s="10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ht="15.75" customHeight="1">
      <c r="A960" s="10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ht="15.75" customHeight="1">
      <c r="A961" s="10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ht="15.75" customHeight="1">
      <c r="A962" s="10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ht="15.75" customHeight="1">
      <c r="A963" s="10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ht="15.75" customHeight="1">
      <c r="A964" s="10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ht="15.75" customHeight="1">
      <c r="A965" s="10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ht="15.75" customHeight="1">
      <c r="A966" s="10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ht="15.75" customHeight="1">
      <c r="A967" s="10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ht="15.75" customHeight="1">
      <c r="A968" s="10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ht="15.75" customHeight="1">
      <c r="A969" s="10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ht="15.75" customHeight="1">
      <c r="A970" s="10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ht="15.75" customHeight="1">
      <c r="A971" s="10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ht="15.75" customHeight="1">
      <c r="A972" s="10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ht="15.75" customHeight="1">
      <c r="A973" s="10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ht="15.75" customHeight="1">
      <c r="A974" s="10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ht="15.75" customHeight="1">
      <c r="A975" s="10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ht="15.75" customHeight="1">
      <c r="A976" s="10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ht="15.75" customHeight="1">
      <c r="A977" s="10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ht="15.75" customHeight="1">
      <c r="A978" s="10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ht="15.75" customHeight="1">
      <c r="A979" s="10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ht="15.75" customHeight="1">
      <c r="A980" s="10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ht="15.75" customHeight="1">
      <c r="A981" s="10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ht="15.75" customHeight="1">
      <c r="A982" s="10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ht="15.75" customHeight="1">
      <c r="A983" s="10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ht="15.75" customHeight="1">
      <c r="A984" s="10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ht="15.75" customHeight="1">
      <c r="A985" s="10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ht="15.75" customHeight="1">
      <c r="A986" s="10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ht="15.75" customHeight="1">
      <c r="A987" s="10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ht="15.75" customHeight="1">
      <c r="A988" s="10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ht="15.75" customHeight="1">
      <c r="A989" s="10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ht="15.75" customHeight="1">
      <c r="A990" s="10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ht="15.75" customHeight="1">
      <c r="A991" s="10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ht="15.75" customHeight="1">
      <c r="A992" s="10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ht="15.75" customHeight="1">
      <c r="A993" s="10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ht="15.75" customHeight="1">
      <c r="A994" s="10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ht="15.75" customHeight="1">
      <c r="A995" s="10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ht="15.75" customHeight="1">
      <c r="A996" s="10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ht="15.75" customHeight="1">
      <c r="A997" s="10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ht="15.75" customHeight="1">
      <c r="A998" s="10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ht="15.75" customHeight="1">
      <c r="A999" s="10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ht="15.75" customHeight="1">
      <c r="A1000" s="10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</sheetData>
  <mergeCells count="20">
    <mergeCell ref="B1:K1"/>
    <mergeCell ref="B4:C4"/>
    <mergeCell ref="F6:G6"/>
    <mergeCell ref="B8:C8"/>
    <mergeCell ref="J10:K10"/>
    <mergeCell ref="B12:C12"/>
    <mergeCell ref="F14:G14"/>
    <mergeCell ref="B28:C28"/>
    <mergeCell ref="B32:C32"/>
    <mergeCell ref="B36:C36"/>
    <mergeCell ref="F36:G36"/>
    <mergeCell ref="F38:G38"/>
    <mergeCell ref="B40:C40"/>
    <mergeCell ref="B16:C16"/>
    <mergeCell ref="N18:O18"/>
    <mergeCell ref="B20:C20"/>
    <mergeCell ref="F22:G22"/>
    <mergeCell ref="B24:C24"/>
    <mergeCell ref="J26:K26"/>
    <mergeCell ref="F30:G30"/>
  </mergeCells>
  <printOptions/>
  <pageMargins bottom="0.75" footer="0.0" header="0.0" left="0.25" right="0.25" top="0.75"/>
  <pageSetup paperSize="9" orientation="landscape"/>
  <drawing r:id="rId1"/>
</worksheet>
</file>